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Лист1!$A$11:$L$22</definedName>
    <definedName name="_xlnm.Print_Titles" localSheetId="0">Лист1!$9:$11</definedName>
  </definedNames>
  <calcPr calcId="145621"/>
</workbook>
</file>

<file path=xl/calcChain.xml><?xml version="1.0" encoding="utf-8"?>
<calcChain xmlns="http://schemas.openxmlformats.org/spreadsheetml/2006/main">
  <c r="I23" i="1" l="1"/>
  <c r="H23" i="1"/>
  <c r="G23" i="1"/>
  <c r="L24" i="1"/>
  <c r="L23" i="1" s="1"/>
  <c r="K24" i="1"/>
  <c r="K23" i="1" s="1"/>
  <c r="J24" i="1"/>
  <c r="J23" i="1" s="1"/>
  <c r="F24" i="1"/>
  <c r="F23" i="1" s="1"/>
  <c r="E24" i="1"/>
  <c r="E23" i="1" s="1"/>
  <c r="D24" i="1"/>
  <c r="D23" i="1" s="1"/>
  <c r="K19" i="1" l="1"/>
  <c r="L19" i="1"/>
  <c r="J19" i="1"/>
  <c r="J34" i="1" l="1"/>
  <c r="J33" i="1" s="1"/>
  <c r="K14" i="1" l="1"/>
  <c r="L14" i="1"/>
  <c r="J14" i="1"/>
  <c r="I34" i="1" l="1"/>
  <c r="I33" i="1" s="1"/>
  <c r="H34" i="1"/>
  <c r="H33" i="1" s="1"/>
  <c r="G34" i="1"/>
  <c r="G33" i="1" s="1"/>
  <c r="F34" i="1"/>
  <c r="E34" i="1"/>
  <c r="D34" i="1"/>
  <c r="D33" i="1" l="1"/>
  <c r="J32" i="1"/>
  <c r="K34" i="1"/>
  <c r="L34" i="1"/>
  <c r="E33" i="1"/>
  <c r="F33" i="1"/>
  <c r="H19" i="1"/>
  <c r="I19" i="1"/>
  <c r="G19" i="1"/>
  <c r="J18" i="1"/>
  <c r="J22" i="1"/>
  <c r="K22" i="1"/>
  <c r="L22" i="1"/>
  <c r="L33" i="1" l="1"/>
  <c r="L32" i="1" s="1"/>
  <c r="K33" i="1"/>
  <c r="K32" i="1" s="1"/>
  <c r="H13" i="1"/>
  <c r="G13" i="1"/>
  <c r="I13" i="1"/>
  <c r="F27" i="1"/>
  <c r="E27" i="1"/>
  <c r="H29" i="1"/>
  <c r="H28" i="1" s="1"/>
  <c r="K28" i="1" s="1"/>
  <c r="K27" i="1" s="1"/>
  <c r="D27" i="1"/>
  <c r="I29" i="1"/>
  <c r="L29" i="1" s="1"/>
  <c r="G29" i="1"/>
  <c r="J29" i="1" s="1"/>
  <c r="L30" i="1"/>
  <c r="K30" i="1"/>
  <c r="J30" i="1"/>
  <c r="E21" i="1"/>
  <c r="K21" i="1" s="1"/>
  <c r="F21" i="1"/>
  <c r="L21" i="1" s="1"/>
  <c r="D21" i="1"/>
  <c r="J21" i="1" s="1"/>
  <c r="E14" i="1"/>
  <c r="F14" i="1"/>
  <c r="D14" i="1"/>
  <c r="K18" i="1"/>
  <c r="L18" i="1"/>
  <c r="E17" i="1"/>
  <c r="K17" i="1" s="1"/>
  <c r="F17" i="1"/>
  <c r="L17" i="1" s="1"/>
  <c r="L13" i="1" s="1"/>
  <c r="L12" i="1" s="1"/>
  <c r="D17" i="1"/>
  <c r="J17" i="1" s="1"/>
  <c r="J13" i="1" l="1"/>
  <c r="J12" i="1" s="1"/>
  <c r="K13" i="1"/>
  <c r="D13" i="1"/>
  <c r="E13" i="1"/>
  <c r="F13" i="1"/>
  <c r="G28" i="1"/>
  <c r="J28" i="1" s="1"/>
  <c r="J27" i="1" s="1"/>
  <c r="H27" i="1"/>
  <c r="I28" i="1"/>
  <c r="L28" i="1" s="1"/>
  <c r="L27" i="1" s="1"/>
  <c r="G12" i="1"/>
  <c r="I12" i="1"/>
  <c r="H12" i="1"/>
  <c r="K29" i="1"/>
  <c r="K12" i="1" l="1"/>
  <c r="K40" i="1" s="1"/>
  <c r="L40" i="1"/>
  <c r="J40" i="1"/>
  <c r="F12" i="1"/>
  <c r="D12" i="1"/>
  <c r="E12" i="1"/>
  <c r="E40" i="1" s="1"/>
  <c r="G27" i="1"/>
  <c r="G40" i="1" s="1"/>
  <c r="I27" i="1"/>
  <c r="H40" i="1"/>
  <c r="F40" i="1" l="1"/>
  <c r="I40" i="1"/>
  <c r="D40" i="1"/>
</calcChain>
</file>

<file path=xl/sharedStrings.xml><?xml version="1.0" encoding="utf-8"?>
<sst xmlns="http://schemas.openxmlformats.org/spreadsheetml/2006/main" count="64" uniqueCount="42">
  <si>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</si>
  <si>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</si>
  <si>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</si>
  <si>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</si>
  <si>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</si>
  <si>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</si>
  <si>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</si>
  <si>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</si>
  <si>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</si>
  <si>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</si>
  <si>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</si>
  <si>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</si>
  <si>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</si>
  <si>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</si>
  <si>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</si>
  <si>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</si>
  <si>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</si>
  <si>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</si>
  <si>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</si>
  <si>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</si>
  <si>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</si>
  <si>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</si>
  <si>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</si>
  <si>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</si>
  <si>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</si>
  <si>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</si>
  <si>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</si>
  <si>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</si>
  <si>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</si>
  <si>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</si>
  <si>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</si>
  <si>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</si>
  <si>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>Всего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</si>
  <si>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</si>
  <si>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</si>
  <si>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</si>
  <si>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ПРИЛОЖЕНИЕ № 5</t>
  </si>
  <si>
    <t>2027 год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</si>
  <si>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пунктом 1 статьи 78 и пунктом 2 статьи 78.1 и статьей 78.4  Бюджетного кодекса Российской Федерации, 
на 2025 год и на плановый период 2026 и 2027 годов
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</si>
  <si>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со статьей 78.4 Бюджетного кодекса Российской Федерации) 
</t>
  </si>
  <si>
    <t>01 0 00 82330</t>
  </si>
  <si>
    <t>к решению Собрания депутатов
Приморского муниципального округа
от  12 декабря 2024 г. № 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</si>
</sst>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" fontId="13" fillId="0" borderId="0" xfId="0" applyNumberFormat="1" applyFont="1" applyAlignment="1">
      <alignment horizontal="right" vertical="top" wrapText="1"/>
    </xf>
    <xf numFmtId="0" fontId="5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Alignment="1">
      <alignment horizontal="right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18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horizontal="center" vertical="center" wrapText="1"/>
    </xf>
    <xf numFmtId="4" fontId="6" fillId="0" borderId="20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22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1" fillId="0" borderId="0" xfId="0" applyFont="1" applyFill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view="pageBreakPreview" topLeftCell="A3" zoomScale="82" zoomScaleNormal="80" zoomScaleSheetLayoutView="82" workbookViewId="0">
      <selection activeCell="R10" sqref="R10"/>
    </sheetView>
  </sheetViews>
  <sheetFormatPr defaultRowHeight="15" x14ac:dyDescent="0.25"/>
  <cols>
    <col min="1" max="1" width="53.140625" customWidth="1"/>
    <col min="2" max="2" width="16.28515625" customWidth="1"/>
    <col min="3" max="3" width="8.140625" customWidth="1"/>
    <col min="4" max="4" width="11.28515625" hidden="1" customWidth="1"/>
    <col min="5" max="5" width="12.140625" hidden="1" customWidth="1"/>
    <col min="6" max="6" width="12.28515625" hidden="1" customWidth="1"/>
    <col min="7" max="7" width="11.42578125" hidden="1" customWidth="1"/>
    <col min="8" max="8" width="10.85546875" hidden="1" customWidth="1"/>
    <col min="9" max="9" width="11.140625" hidden="1" customWidth="1"/>
    <col min="10" max="10" width="12.5703125" customWidth="1"/>
    <col min="11" max="11" width="12.28515625" customWidth="1"/>
    <col min="12" max="12" width="13.28515625" customWidth="1"/>
  </cols>
  <sheetData>
    <row r="1" spans="1:12" ht="15.75" hidden="1" x14ac:dyDescent="0.25">
      <c r="J1" s="62" t="s">
        <v>36</v>
      </c>
      <c r="K1" s="62"/>
      <c r="L1" s="62"/>
    </row>
    <row r="2" spans="1:12" ht="69.75" hidden="1" customHeight="1" x14ac:dyDescent="0.25">
      <c r="C2" s="63" t="s">
        <v>35</v>
      </c>
      <c r="D2" s="63"/>
      <c r="E2" s="63"/>
      <c r="F2" s="63"/>
      <c r="G2" s="63"/>
      <c r="H2" s="63"/>
      <c r="I2" s="63"/>
      <c r="J2" s="63"/>
      <c r="K2" s="63"/>
      <c r="L2" s="63"/>
    </row>
    <row r="3" spans="1:12" ht="15.75" x14ac:dyDescent="0.25">
      <c r="J3" s="1"/>
      <c r="K3" s="1"/>
      <c r="L3" s="1"/>
    </row>
    <row r="4" spans="1:12" ht="15.75" customHeight="1" x14ac:dyDescent="0.25">
      <c r="J4" s="62" t="s">
        <v>36</v>
      </c>
      <c r="K4" s="62"/>
      <c r="L4" s="62"/>
    </row>
    <row r="5" spans="1:12" ht="69" customHeight="1" x14ac:dyDescent="0.25">
      <c r="C5" s="63" t="s">
        <v>41</v>
      </c>
      <c r="D5" s="63"/>
      <c r="E5" s="63"/>
      <c r="F5" s="63"/>
      <c r="G5" s="63"/>
      <c r="H5" s="63"/>
      <c r="I5" s="63"/>
      <c r="J5" s="63"/>
      <c r="K5" s="63"/>
      <c r="L5" s="63"/>
    </row>
    <row r="6" spans="1:12" ht="97.5" customHeight="1" x14ac:dyDescent="0.25">
      <c r="A6" s="64" t="s">
        <v>38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ht="24" customHeight="1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ht="15.75" thickBot="1" x14ac:dyDescent="0.3">
      <c r="A8" s="5"/>
      <c r="B8" s="5"/>
      <c r="C8" s="5"/>
      <c r="D8" s="5"/>
      <c r="E8" s="5"/>
      <c r="F8" s="5"/>
      <c r="G8" s="5"/>
      <c r="H8" s="5"/>
      <c r="I8" s="5"/>
      <c r="J8" s="6"/>
      <c r="K8" s="6"/>
      <c r="L8" s="6"/>
    </row>
    <row r="9" spans="1:12" ht="25.5" customHeight="1" thickBot="1" x14ac:dyDescent="0.3">
      <c r="A9" s="52" t="s">
        <v>0</v>
      </c>
      <c r="B9" s="54" t="s">
        <v>1</v>
      </c>
      <c r="C9" s="54" t="s">
        <v>2</v>
      </c>
      <c r="D9" s="65" t="s">
        <v>3</v>
      </c>
      <c r="E9" s="66"/>
      <c r="F9" s="67"/>
      <c r="G9" s="65" t="s">
        <v>4</v>
      </c>
      <c r="H9" s="66"/>
      <c r="I9" s="67"/>
      <c r="J9" s="65" t="s">
        <v>5</v>
      </c>
      <c r="K9" s="66"/>
      <c r="L9" s="68"/>
    </row>
    <row r="10" spans="1:12" ht="15.75" thickBot="1" x14ac:dyDescent="0.3">
      <c r="A10" s="53"/>
      <c r="B10" s="55"/>
      <c r="C10" s="55"/>
      <c r="D10" s="7" t="s">
        <v>6</v>
      </c>
      <c r="E10" s="8" t="s">
        <v>7</v>
      </c>
      <c r="F10" s="8" t="s">
        <v>8</v>
      </c>
      <c r="G10" s="7" t="s">
        <v>9</v>
      </c>
      <c r="H10" s="7" t="s">
        <v>7</v>
      </c>
      <c r="I10" s="7" t="s">
        <v>8</v>
      </c>
      <c r="J10" s="9" t="s">
        <v>7</v>
      </c>
      <c r="K10" s="9" t="s">
        <v>8</v>
      </c>
      <c r="L10" s="10" t="s">
        <v>37</v>
      </c>
    </row>
    <row r="11" spans="1:12" x14ac:dyDescent="0.25">
      <c r="A11" s="1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4</v>
      </c>
      <c r="K11" s="12">
        <v>5</v>
      </c>
      <c r="L11" s="13">
        <v>6</v>
      </c>
    </row>
    <row r="12" spans="1:12" ht="76.5" x14ac:dyDescent="0.25">
      <c r="A12" s="2" t="s">
        <v>10</v>
      </c>
      <c r="B12" s="3"/>
      <c r="C12" s="14"/>
      <c r="D12" s="4" t="e">
        <f>SUM(D13+#REF!)</f>
        <v>#REF!</v>
      </c>
      <c r="E12" s="4" t="e">
        <f>SUM(E13+#REF!)</f>
        <v>#REF!</v>
      </c>
      <c r="F12" s="4" t="e">
        <f>SUM(F13+#REF!)</f>
        <v>#REF!</v>
      </c>
      <c r="G12" s="4" t="e">
        <f>G13+#REF!</f>
        <v>#REF!</v>
      </c>
      <c r="H12" s="4" t="e">
        <f>H13+#REF!</f>
        <v>#REF!</v>
      </c>
      <c r="I12" s="4" t="e">
        <f>I13+#REF!</f>
        <v>#REF!</v>
      </c>
      <c r="J12" s="15">
        <f>SUM(J13+J23)</f>
        <v>4584251.87</v>
      </c>
      <c r="K12" s="15">
        <f t="shared" ref="K12:L12" si="0">SUM(K13+K23)</f>
        <v>2791190</v>
      </c>
      <c r="L12" s="15">
        <f t="shared" si="0"/>
        <v>2863380</v>
      </c>
    </row>
    <row r="13" spans="1:12" ht="25.5" x14ac:dyDescent="0.25">
      <c r="A13" s="16" t="s">
        <v>11</v>
      </c>
      <c r="B13" s="17" t="s">
        <v>12</v>
      </c>
      <c r="C13" s="17"/>
      <c r="D13" s="18" t="e">
        <f>SUM(D14+D17+D19+D21+#REF!)</f>
        <v>#REF!</v>
      </c>
      <c r="E13" s="18" t="e">
        <f>SUM(E14+E17+E19+E21+#REF!)</f>
        <v>#REF!</v>
      </c>
      <c r="F13" s="18" t="e">
        <f>SUM(F14+F17+F19+F21+#REF!)</f>
        <v>#REF!</v>
      </c>
      <c r="G13" s="18" t="e">
        <f>G14+G17+G19+G21+#REF!</f>
        <v>#REF!</v>
      </c>
      <c r="H13" s="18" t="e">
        <f>H14+H17+H19+H21+#REF!</f>
        <v>#REF!</v>
      </c>
      <c r="I13" s="18" t="e">
        <f>I14+I17+I19+I21+#REF!</f>
        <v>#REF!</v>
      </c>
      <c r="J13" s="18">
        <f>SUM(J14+J17+J19+J21)</f>
        <v>2845851.87</v>
      </c>
      <c r="K13" s="18">
        <f t="shared" ref="K13:L13" si="1">SUM(K14+K17+K19+K21)</f>
        <v>977720</v>
      </c>
      <c r="L13" s="18">
        <f t="shared" si="1"/>
        <v>977720</v>
      </c>
    </row>
    <row r="14" spans="1:12" x14ac:dyDescent="0.25">
      <c r="A14" s="60" t="s">
        <v>34</v>
      </c>
      <c r="B14" s="61" t="s">
        <v>13</v>
      </c>
      <c r="C14" s="61"/>
      <c r="D14" s="50">
        <f>SUM(D16)</f>
        <v>2000000</v>
      </c>
      <c r="E14" s="50">
        <f t="shared" ref="E14:F14" si="2">SUM(E16)</f>
        <v>2000000</v>
      </c>
      <c r="F14" s="50">
        <f t="shared" si="2"/>
        <v>2000000</v>
      </c>
      <c r="G14" s="51">
        <v>0</v>
      </c>
      <c r="H14" s="51">
        <v>0</v>
      </c>
      <c r="I14" s="51">
        <v>0</v>
      </c>
      <c r="J14" s="69">
        <f>J16</f>
        <v>1868131.87</v>
      </c>
      <c r="K14" s="69">
        <f t="shared" ref="K14:L14" si="3">K16</f>
        <v>0</v>
      </c>
      <c r="L14" s="69">
        <f t="shared" si="3"/>
        <v>0</v>
      </c>
    </row>
    <row r="15" spans="1:12" ht="31.5" customHeight="1" x14ac:dyDescent="0.25">
      <c r="A15" s="60"/>
      <c r="B15" s="61"/>
      <c r="C15" s="61"/>
      <c r="D15" s="50"/>
      <c r="E15" s="50"/>
      <c r="F15" s="50"/>
      <c r="G15" s="51"/>
      <c r="H15" s="51"/>
      <c r="I15" s="51"/>
      <c r="J15" s="70"/>
      <c r="K15" s="70"/>
      <c r="L15" s="70"/>
    </row>
    <row r="16" spans="1:12" ht="38.25" x14ac:dyDescent="0.25">
      <c r="A16" s="16" t="s">
        <v>14</v>
      </c>
      <c r="B16" s="17" t="s">
        <v>13</v>
      </c>
      <c r="C16" s="17">
        <v>810</v>
      </c>
      <c r="D16" s="18">
        <v>2000000</v>
      </c>
      <c r="E16" s="18">
        <v>2000000</v>
      </c>
      <c r="F16" s="18">
        <v>2000000</v>
      </c>
      <c r="G16" s="18">
        <v>0</v>
      </c>
      <c r="H16" s="18">
        <v>0</v>
      </c>
      <c r="I16" s="18">
        <v>0</v>
      </c>
      <c r="J16" s="18">
        <v>1868131.87</v>
      </c>
      <c r="K16" s="18">
        <v>0</v>
      </c>
      <c r="L16" s="19">
        <v>0</v>
      </c>
    </row>
    <row r="17" spans="1:12" ht="25.5" x14ac:dyDescent="0.25">
      <c r="A17" s="16" t="s">
        <v>15</v>
      </c>
      <c r="B17" s="17" t="s">
        <v>16</v>
      </c>
      <c r="C17" s="17"/>
      <c r="D17" s="18">
        <f>SUM(D18)</f>
        <v>326720</v>
      </c>
      <c r="E17" s="18">
        <f t="shared" ref="E17:F17" si="4">SUM(E18)</f>
        <v>326720</v>
      </c>
      <c r="F17" s="18">
        <f t="shared" si="4"/>
        <v>326720</v>
      </c>
      <c r="G17" s="18">
        <v>0</v>
      </c>
      <c r="H17" s="18">
        <v>0</v>
      </c>
      <c r="I17" s="18">
        <v>0</v>
      </c>
      <c r="J17" s="18">
        <f>SUM(D17+G17)</f>
        <v>326720</v>
      </c>
      <c r="K17" s="18">
        <f t="shared" ref="K17" si="5">SUM(E17+H17)</f>
        <v>326720</v>
      </c>
      <c r="L17" s="19">
        <f t="shared" ref="L17" si="6">SUM(F17+I17)</f>
        <v>326720</v>
      </c>
    </row>
    <row r="18" spans="1:12" ht="38.25" x14ac:dyDescent="0.25">
      <c r="A18" s="20" t="s">
        <v>14</v>
      </c>
      <c r="B18" s="17" t="s">
        <v>16</v>
      </c>
      <c r="C18" s="17">
        <v>810</v>
      </c>
      <c r="D18" s="18">
        <v>326720</v>
      </c>
      <c r="E18" s="18">
        <v>326720</v>
      </c>
      <c r="F18" s="18">
        <v>326720</v>
      </c>
      <c r="G18" s="18">
        <v>0</v>
      </c>
      <c r="H18" s="18">
        <v>0</v>
      </c>
      <c r="I18" s="18">
        <v>0</v>
      </c>
      <c r="J18" s="18">
        <f>SUM(D18+G18)</f>
        <v>326720</v>
      </c>
      <c r="K18" s="18">
        <f t="shared" ref="K18:L18" si="7">SUM(E18+H18)</f>
        <v>326720</v>
      </c>
      <c r="L18" s="19">
        <f t="shared" si="7"/>
        <v>326720</v>
      </c>
    </row>
    <row r="19" spans="1:12" ht="43.5" customHeight="1" x14ac:dyDescent="0.25">
      <c r="A19" s="16" t="s">
        <v>33</v>
      </c>
      <c r="B19" s="21" t="s">
        <v>40</v>
      </c>
      <c r="C19" s="21"/>
      <c r="D19" s="22">
        <v>0</v>
      </c>
      <c r="E19" s="22">
        <v>0</v>
      </c>
      <c r="F19" s="22">
        <v>0</v>
      </c>
      <c r="G19" s="22">
        <f>G20</f>
        <v>1600000</v>
      </c>
      <c r="H19" s="22">
        <f t="shared" ref="H19:I19" si="8">H20</f>
        <v>1440000</v>
      </c>
      <c r="I19" s="22">
        <f t="shared" si="8"/>
        <v>1440000</v>
      </c>
      <c r="J19" s="18">
        <f>J20</f>
        <v>640000</v>
      </c>
      <c r="K19" s="23">
        <f t="shared" ref="K19:L19" si="9">K20</f>
        <v>640000</v>
      </c>
      <c r="L19" s="23">
        <f t="shared" si="9"/>
        <v>640000</v>
      </c>
    </row>
    <row r="20" spans="1:12" ht="45" customHeight="1" x14ac:dyDescent="0.25">
      <c r="A20" s="16" t="s">
        <v>14</v>
      </c>
      <c r="B20" s="21" t="s">
        <v>40</v>
      </c>
      <c r="C20" s="21">
        <v>810</v>
      </c>
      <c r="D20" s="22">
        <v>0</v>
      </c>
      <c r="E20" s="22">
        <v>0</v>
      </c>
      <c r="F20" s="22">
        <v>0</v>
      </c>
      <c r="G20" s="22">
        <v>1600000</v>
      </c>
      <c r="H20" s="22">
        <v>1440000</v>
      </c>
      <c r="I20" s="22">
        <v>1440000</v>
      </c>
      <c r="J20" s="18">
        <v>640000</v>
      </c>
      <c r="K20" s="18">
        <v>640000</v>
      </c>
      <c r="L20" s="19">
        <v>640000</v>
      </c>
    </row>
    <row r="21" spans="1:12" ht="38.25" x14ac:dyDescent="0.25">
      <c r="A21" s="16" t="s">
        <v>17</v>
      </c>
      <c r="B21" s="17" t="s">
        <v>18</v>
      </c>
      <c r="C21" s="17"/>
      <c r="D21" s="18">
        <f>SUM(D22)</f>
        <v>11000</v>
      </c>
      <c r="E21" s="18">
        <f t="shared" ref="E21:F21" si="10">SUM(E22)</f>
        <v>11000</v>
      </c>
      <c r="F21" s="18">
        <f t="shared" si="10"/>
        <v>11000</v>
      </c>
      <c r="G21" s="18">
        <v>0</v>
      </c>
      <c r="H21" s="18">
        <v>0</v>
      </c>
      <c r="I21" s="18">
        <v>0</v>
      </c>
      <c r="J21" s="18">
        <f t="shared" ref="J21:J22" si="11">SUM(D21+G21)</f>
        <v>11000</v>
      </c>
      <c r="K21" s="18">
        <f t="shared" ref="K21:K22" si="12">SUM(E21+H21)</f>
        <v>11000</v>
      </c>
      <c r="L21" s="19">
        <f t="shared" ref="L21:L22" si="13">SUM(F21+I21)</f>
        <v>11000</v>
      </c>
    </row>
    <row r="22" spans="1:12" ht="38.25" x14ac:dyDescent="0.25">
      <c r="A22" s="16" t="s">
        <v>14</v>
      </c>
      <c r="B22" s="17" t="s">
        <v>18</v>
      </c>
      <c r="C22" s="17">
        <v>810</v>
      </c>
      <c r="D22" s="18">
        <v>11000</v>
      </c>
      <c r="E22" s="18">
        <v>11000</v>
      </c>
      <c r="F22" s="18">
        <v>11000</v>
      </c>
      <c r="G22" s="18">
        <v>0</v>
      </c>
      <c r="H22" s="18">
        <v>0</v>
      </c>
      <c r="I22" s="18">
        <v>0</v>
      </c>
      <c r="J22" s="18">
        <f t="shared" si="11"/>
        <v>11000</v>
      </c>
      <c r="K22" s="18">
        <f t="shared" si="12"/>
        <v>11000</v>
      </c>
      <c r="L22" s="19">
        <f t="shared" si="13"/>
        <v>11000</v>
      </c>
    </row>
    <row r="23" spans="1:12" x14ac:dyDescent="0.25">
      <c r="A23" s="42" t="s">
        <v>19</v>
      </c>
      <c r="B23" s="43" t="s">
        <v>20</v>
      </c>
      <c r="C23" s="43"/>
      <c r="D23" s="31">
        <f>SUM(D24+D28)</f>
        <v>1766650</v>
      </c>
      <c r="E23" s="31">
        <f>SUM(E24+E28)</f>
        <v>1838400</v>
      </c>
      <c r="F23" s="31">
        <f>SUM(F24+F28)</f>
        <v>1913470</v>
      </c>
      <c r="G23" s="31">
        <f>SUM(G24)</f>
        <v>0</v>
      </c>
      <c r="H23" s="31">
        <f t="shared" ref="H23:I23" si="14">SUM(H24)</f>
        <v>0</v>
      </c>
      <c r="I23" s="31">
        <f t="shared" si="14"/>
        <v>0</v>
      </c>
      <c r="J23" s="41">
        <f>SUM(J24)</f>
        <v>1738400</v>
      </c>
      <c r="K23" s="41">
        <f t="shared" ref="K23:L23" si="15">SUM(K24)</f>
        <v>1813470</v>
      </c>
      <c r="L23" s="41">
        <f t="shared" si="15"/>
        <v>1885660</v>
      </c>
    </row>
    <row r="24" spans="1:12" x14ac:dyDescent="0.25">
      <c r="A24" s="42" t="s">
        <v>24</v>
      </c>
      <c r="B24" s="43" t="s">
        <v>25</v>
      </c>
      <c r="C24" s="43"/>
      <c r="D24" s="41">
        <f>SUM(D25)</f>
        <v>1666650</v>
      </c>
      <c r="E24" s="41">
        <f t="shared" ref="E24:F24" si="16">SUM(E25)</f>
        <v>1738400</v>
      </c>
      <c r="F24" s="41">
        <f t="shared" si="16"/>
        <v>1813470</v>
      </c>
      <c r="G24" s="41"/>
      <c r="H24" s="41"/>
      <c r="I24" s="41"/>
      <c r="J24" s="41">
        <f>SUM(J25)</f>
        <v>1738400</v>
      </c>
      <c r="K24" s="41">
        <f t="shared" ref="K24:L24" si="17">SUM(K25)</f>
        <v>1813470</v>
      </c>
      <c r="L24" s="34">
        <f t="shared" si="17"/>
        <v>1885660</v>
      </c>
    </row>
    <row r="25" spans="1:12" ht="38.25" x14ac:dyDescent="0.25">
      <c r="A25" s="42" t="s">
        <v>14</v>
      </c>
      <c r="B25" s="43" t="s">
        <v>25</v>
      </c>
      <c r="C25" s="44">
        <v>810</v>
      </c>
      <c r="D25" s="41">
        <v>1666650</v>
      </c>
      <c r="E25" s="41">
        <v>1738400</v>
      </c>
      <c r="F25" s="41">
        <v>1813470</v>
      </c>
      <c r="G25" s="41"/>
      <c r="H25" s="41"/>
      <c r="I25" s="41"/>
      <c r="J25" s="41">
        <v>1738400</v>
      </c>
      <c r="K25" s="41">
        <v>1813470</v>
      </c>
      <c r="L25" s="34">
        <v>1885660</v>
      </c>
    </row>
    <row r="26" spans="1:12" x14ac:dyDescent="0.25">
      <c r="A26" s="24"/>
      <c r="B26" s="3"/>
      <c r="C26" s="25"/>
      <c r="D26" s="26"/>
      <c r="E26" s="26"/>
      <c r="F26" s="26"/>
      <c r="G26" s="26"/>
      <c r="H26" s="26"/>
      <c r="I26" s="26"/>
      <c r="J26" s="26"/>
      <c r="K26" s="26"/>
      <c r="L26" s="27"/>
    </row>
    <row r="27" spans="1:12" ht="51" x14ac:dyDescent="0.25">
      <c r="A27" s="2" t="s">
        <v>26</v>
      </c>
      <c r="B27" s="3"/>
      <c r="C27" s="28"/>
      <c r="D27" s="4" t="e">
        <f>SUM(#REF!+D28)</f>
        <v>#REF!</v>
      </c>
      <c r="E27" s="4" t="e">
        <f>SUM(#REF!+E28)</f>
        <v>#REF!</v>
      </c>
      <c r="F27" s="4" t="e">
        <f>SUM(#REF!+F28)</f>
        <v>#REF!</v>
      </c>
      <c r="G27" s="4" t="e">
        <f>SUM(#REF!+G28)</f>
        <v>#REF!</v>
      </c>
      <c r="H27" s="4" t="e">
        <f>SUM(#REF!+H28)</f>
        <v>#REF!</v>
      </c>
      <c r="I27" s="4" t="e">
        <f>SUM(#REF!+I28)</f>
        <v>#REF!</v>
      </c>
      <c r="J27" s="4">
        <f>SUM(J28)</f>
        <v>100000</v>
      </c>
      <c r="K27" s="4">
        <f t="shared" ref="K27:L27" si="18">SUM(K28)</f>
        <v>100000</v>
      </c>
      <c r="L27" s="4">
        <f t="shared" si="18"/>
        <v>100000</v>
      </c>
    </row>
    <row r="28" spans="1:12" ht="38.25" x14ac:dyDescent="0.25">
      <c r="A28" s="29" t="s">
        <v>28</v>
      </c>
      <c r="B28" s="30" t="s">
        <v>29</v>
      </c>
      <c r="C28" s="30"/>
      <c r="D28" s="31">
        <v>100000</v>
      </c>
      <c r="E28" s="31">
        <v>100000</v>
      </c>
      <c r="F28" s="31">
        <v>100000</v>
      </c>
      <c r="G28" s="32">
        <f>SUM(G29)</f>
        <v>0</v>
      </c>
      <c r="H28" s="32">
        <f>SUM(H29)</f>
        <v>0</v>
      </c>
      <c r="I28" s="32">
        <f t="shared" ref="I28" si="19">SUM(I29)</f>
        <v>0</v>
      </c>
      <c r="J28" s="33">
        <f t="shared" ref="J28:J29" si="20">SUM(D28+G28)</f>
        <v>100000</v>
      </c>
      <c r="K28" s="33">
        <f t="shared" ref="K28:K29" si="21">SUM(E28+H28)</f>
        <v>100000</v>
      </c>
      <c r="L28" s="34">
        <f t="shared" ref="L28:L29" si="22">SUM(F28+I28)</f>
        <v>100000</v>
      </c>
    </row>
    <row r="29" spans="1:12" ht="25.5" x14ac:dyDescent="0.25">
      <c r="A29" s="29" t="s">
        <v>30</v>
      </c>
      <c r="B29" s="30" t="s">
        <v>31</v>
      </c>
      <c r="C29" s="35"/>
      <c r="D29" s="31">
        <v>100000</v>
      </c>
      <c r="E29" s="31">
        <v>100000</v>
      </c>
      <c r="F29" s="31">
        <v>100000</v>
      </c>
      <c r="G29" s="32">
        <f>SUM(G30)</f>
        <v>0</v>
      </c>
      <c r="H29" s="32">
        <f>SUM(H30)</f>
        <v>0</v>
      </c>
      <c r="I29" s="32">
        <f t="shared" ref="I29" si="23">SUM(I30)</f>
        <v>0</v>
      </c>
      <c r="J29" s="33">
        <f t="shared" si="20"/>
        <v>100000</v>
      </c>
      <c r="K29" s="33">
        <f t="shared" si="21"/>
        <v>100000</v>
      </c>
      <c r="L29" s="34">
        <f t="shared" si="22"/>
        <v>100000</v>
      </c>
    </row>
    <row r="30" spans="1:12" ht="51" x14ac:dyDescent="0.25">
      <c r="A30" s="29" t="s">
        <v>27</v>
      </c>
      <c r="B30" s="30" t="s">
        <v>31</v>
      </c>
      <c r="C30" s="35">
        <v>630</v>
      </c>
      <c r="D30" s="31">
        <v>100000</v>
      </c>
      <c r="E30" s="31">
        <v>100000</v>
      </c>
      <c r="F30" s="31">
        <v>100000</v>
      </c>
      <c r="G30" s="32"/>
      <c r="H30" s="32"/>
      <c r="I30" s="32"/>
      <c r="J30" s="33">
        <f>SUM(D30+G30)</f>
        <v>100000</v>
      </c>
      <c r="K30" s="33">
        <f t="shared" ref="K30" si="24">SUM(E30+H30)</f>
        <v>100000</v>
      </c>
      <c r="L30" s="34">
        <f t="shared" ref="L30" si="25">SUM(F30+I30)</f>
        <v>100000</v>
      </c>
    </row>
    <row r="31" spans="1:12" x14ac:dyDescent="0.25">
      <c r="A31" s="29"/>
      <c r="B31" s="30"/>
      <c r="C31" s="35"/>
      <c r="D31" s="31"/>
      <c r="E31" s="31"/>
      <c r="F31" s="31"/>
      <c r="G31" s="32"/>
      <c r="H31" s="32"/>
      <c r="I31" s="32"/>
      <c r="J31" s="33"/>
      <c r="K31" s="33"/>
      <c r="L31" s="34"/>
    </row>
    <row r="32" spans="1:12" ht="72.75" customHeight="1" x14ac:dyDescent="0.25">
      <c r="A32" s="36" t="s">
        <v>39</v>
      </c>
      <c r="B32" s="30"/>
      <c r="C32" s="35"/>
      <c r="D32" s="31"/>
      <c r="E32" s="31"/>
      <c r="F32" s="31"/>
      <c r="G32" s="32"/>
      <c r="H32" s="32"/>
      <c r="I32" s="32"/>
      <c r="J32" s="4">
        <f>SUM(J33)</f>
        <v>908694.18</v>
      </c>
      <c r="K32" s="4">
        <f t="shared" ref="K32:L33" si="26">SUM(K33)</f>
        <v>979024.44</v>
      </c>
      <c r="L32" s="4">
        <f t="shared" si="26"/>
        <v>1049346.69</v>
      </c>
    </row>
    <row r="33" spans="1:12" x14ac:dyDescent="0.25">
      <c r="A33" s="29" t="s">
        <v>19</v>
      </c>
      <c r="B33" s="30" t="s">
        <v>20</v>
      </c>
      <c r="C33" s="30"/>
      <c r="D33" s="31" t="e">
        <f>SUM(D34+#REF!)</f>
        <v>#REF!</v>
      </c>
      <c r="E33" s="31" t="e">
        <f>SUM(E34+#REF!)</f>
        <v>#REF!</v>
      </c>
      <c r="F33" s="31" t="e">
        <f>SUM(F34+#REF!)</f>
        <v>#REF!</v>
      </c>
      <c r="G33" s="31" t="e">
        <f>SUM(G34)</f>
        <v>#REF!</v>
      </c>
      <c r="H33" s="31" t="e">
        <f t="shared" ref="H33:I33" si="27">SUM(H34)</f>
        <v>#REF!</v>
      </c>
      <c r="I33" s="31" t="e">
        <f t="shared" si="27"/>
        <v>#REF!</v>
      </c>
      <c r="J33" s="33">
        <f>SUM(J34)</f>
        <v>908694.18</v>
      </c>
      <c r="K33" s="41">
        <f t="shared" si="26"/>
        <v>979024.44</v>
      </c>
      <c r="L33" s="41">
        <f t="shared" si="26"/>
        <v>1049346.69</v>
      </c>
    </row>
    <row r="34" spans="1:12" ht="38.25" x14ac:dyDescent="0.25">
      <c r="A34" s="29" t="s">
        <v>21</v>
      </c>
      <c r="B34" s="30" t="s">
        <v>22</v>
      </c>
      <c r="C34" s="30"/>
      <c r="D34" s="31" t="e">
        <f>SUM(D35+#REF!+D37)</f>
        <v>#REF!</v>
      </c>
      <c r="E34" s="31" t="e">
        <f>SUM(E35+#REF!+E37)</f>
        <v>#REF!</v>
      </c>
      <c r="F34" s="31" t="e">
        <f>SUM(F35+#REF!+F37)</f>
        <v>#REF!</v>
      </c>
      <c r="G34" s="31" t="e">
        <f>SUM(G35+#REF!+G37)</f>
        <v>#REF!</v>
      </c>
      <c r="H34" s="31" t="e">
        <f>SUM(H35+#REF!+H37)</f>
        <v>#REF!</v>
      </c>
      <c r="I34" s="31" t="e">
        <f>SUM(I35+#REF!+I37)</f>
        <v>#REF!</v>
      </c>
      <c r="J34" s="33">
        <f>SUM(J35:J38)</f>
        <v>908694.18</v>
      </c>
      <c r="K34" s="33">
        <f>SUM(K35:K38)</f>
        <v>979024.44</v>
      </c>
      <c r="L34" s="33">
        <f>SUM(L35:L38)</f>
        <v>1049346.69</v>
      </c>
    </row>
    <row r="35" spans="1:12" x14ac:dyDescent="0.25">
      <c r="A35" s="29" t="s">
        <v>23</v>
      </c>
      <c r="B35" s="30" t="s">
        <v>22</v>
      </c>
      <c r="C35" s="30">
        <v>610</v>
      </c>
      <c r="D35" s="33">
        <v>192823</v>
      </c>
      <c r="E35" s="33">
        <v>205297</v>
      </c>
      <c r="F35" s="33">
        <v>206766</v>
      </c>
      <c r="G35" s="31">
        <v>-127823</v>
      </c>
      <c r="H35" s="31">
        <v>-140297</v>
      </c>
      <c r="I35" s="31">
        <v>-139766</v>
      </c>
      <c r="J35" s="33">
        <v>75000</v>
      </c>
      <c r="K35" s="33">
        <v>75000</v>
      </c>
      <c r="L35" s="34">
        <v>75000</v>
      </c>
    </row>
    <row r="36" spans="1:12" ht="51" x14ac:dyDescent="0.25">
      <c r="A36" s="29" t="s">
        <v>27</v>
      </c>
      <c r="B36" s="30" t="s">
        <v>22</v>
      </c>
      <c r="C36" s="35">
        <v>630</v>
      </c>
      <c r="D36" s="31">
        <v>192823</v>
      </c>
      <c r="E36" s="31">
        <v>205298</v>
      </c>
      <c r="F36" s="31">
        <v>206766</v>
      </c>
      <c r="G36" s="31">
        <v>-125913</v>
      </c>
      <c r="H36" s="31">
        <v>-138398</v>
      </c>
      <c r="I36" s="31">
        <v>-137766</v>
      </c>
      <c r="J36" s="33">
        <v>60000</v>
      </c>
      <c r="K36" s="33">
        <v>60000</v>
      </c>
      <c r="L36" s="34">
        <v>60000</v>
      </c>
    </row>
    <row r="37" spans="1:12" x14ac:dyDescent="0.25">
      <c r="A37" s="56" t="s">
        <v>14</v>
      </c>
      <c r="B37" s="57" t="s">
        <v>22</v>
      </c>
      <c r="C37" s="58">
        <v>810</v>
      </c>
      <c r="D37" s="49">
        <v>192824</v>
      </c>
      <c r="E37" s="49">
        <v>205298</v>
      </c>
      <c r="F37" s="49">
        <v>206767</v>
      </c>
      <c r="G37" s="49">
        <v>432176</v>
      </c>
      <c r="H37" s="49">
        <v>469702</v>
      </c>
      <c r="I37" s="49">
        <v>470899</v>
      </c>
      <c r="J37" s="45">
        <v>773694.18</v>
      </c>
      <c r="K37" s="45">
        <v>844024.44</v>
      </c>
      <c r="L37" s="47">
        <v>914346.69</v>
      </c>
    </row>
    <row r="38" spans="1:12" ht="27.75" customHeight="1" x14ac:dyDescent="0.25">
      <c r="A38" s="56"/>
      <c r="B38" s="57"/>
      <c r="C38" s="59"/>
      <c r="D38" s="49"/>
      <c r="E38" s="49"/>
      <c r="F38" s="49"/>
      <c r="G38" s="49"/>
      <c r="H38" s="49"/>
      <c r="I38" s="49"/>
      <c r="J38" s="46"/>
      <c r="K38" s="46"/>
      <c r="L38" s="48"/>
    </row>
    <row r="39" spans="1:12" x14ac:dyDescent="0.25">
      <c r="A39" s="24"/>
      <c r="B39" s="3"/>
      <c r="C39" s="25"/>
      <c r="D39" s="26"/>
      <c r="E39" s="26"/>
      <c r="F39" s="26"/>
      <c r="G39" s="26"/>
      <c r="H39" s="26"/>
      <c r="I39" s="26"/>
      <c r="J39" s="26"/>
      <c r="K39" s="26"/>
      <c r="L39" s="27"/>
    </row>
    <row r="40" spans="1:12" ht="15.75" thickBot="1" x14ac:dyDescent="0.3">
      <c r="A40" s="37" t="s">
        <v>32</v>
      </c>
      <c r="B40" s="38"/>
      <c r="C40" s="39"/>
      <c r="D40" s="40" t="e">
        <f>SUM(#REF!+D27+#REF!+D12)</f>
        <v>#REF!</v>
      </c>
      <c r="E40" s="40" t="e">
        <f>SUM(#REF!+E27+#REF!+E12)</f>
        <v>#REF!</v>
      </c>
      <c r="F40" s="40" t="e">
        <f>SUM(#REF!+F27+#REF!+F12)</f>
        <v>#REF!</v>
      </c>
      <c r="G40" s="40" t="e">
        <f>SUM(#REF!+G27+#REF!+G12)</f>
        <v>#REF!</v>
      </c>
      <c r="H40" s="40" t="e">
        <f>SUM(#REF!+H27+#REF!+H12)</f>
        <v>#REF!</v>
      </c>
      <c r="I40" s="40" t="e">
        <f>SUM(#REF!+I27+#REF!+I12)</f>
        <v>#REF!</v>
      </c>
      <c r="J40" s="40">
        <f>SUM(J27+J12+J32)</f>
        <v>5592946.0499999998</v>
      </c>
      <c r="K40" s="40">
        <f>SUM(K27+K12+K32)</f>
        <v>3870214.44</v>
      </c>
      <c r="L40" s="40">
        <f>SUM(L27+L12+L32)</f>
        <v>4012726.69</v>
      </c>
    </row>
  </sheetData>
  <mergeCells count="35">
    <mergeCell ref="H14:H15"/>
    <mergeCell ref="I14:I15"/>
    <mergeCell ref="D14:D15"/>
    <mergeCell ref="E14:E15"/>
    <mergeCell ref="J1:L1"/>
    <mergeCell ref="J4:L4"/>
    <mergeCell ref="C2:L2"/>
    <mergeCell ref="C5:L5"/>
    <mergeCell ref="A6:L7"/>
    <mergeCell ref="D9:F9"/>
    <mergeCell ref="G9:I9"/>
    <mergeCell ref="J9:L9"/>
    <mergeCell ref="C9:C10"/>
    <mergeCell ref="J14:J15"/>
    <mergeCell ref="K14:K15"/>
    <mergeCell ref="L14:L15"/>
    <mergeCell ref="F14:F15"/>
    <mergeCell ref="G14:G15"/>
    <mergeCell ref="A9:A10"/>
    <mergeCell ref="B9:B10"/>
    <mergeCell ref="A37:A38"/>
    <mergeCell ref="B37:B38"/>
    <mergeCell ref="C37:C38"/>
    <mergeCell ref="A14:A15"/>
    <mergeCell ref="B14:B15"/>
    <mergeCell ref="C14:C15"/>
    <mergeCell ref="D37:D38"/>
    <mergeCell ref="E37:E38"/>
    <mergeCell ref="K37:K38"/>
    <mergeCell ref="L37:L38"/>
    <mergeCell ref="F37:F38"/>
    <mergeCell ref="G37:G38"/>
    <mergeCell ref="H37:H38"/>
    <mergeCell ref="I37:I38"/>
    <mergeCell ref="J37:J38"/>
  </mergeCells>
  <pageMargins left="0.31496062992125984" right="0.31496062992125984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2024-12-11T12:14:41Z</dcterms:modified>
</cp:coreProperties>
</file>