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irmh02\Desktop\Капремонт\Краткосрочный план 2020-2022\"/>
    </mc:Choice>
  </mc:AlternateContent>
  <xr:revisionPtr revIDLastSave="0" documentId="13_ncr:1_{955D9B54-7F8F-4D7F-9299-3A84444A6B15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Page1 (2)" sheetId="1" r:id="rId1"/>
  </sheets>
  <definedNames>
    <definedName name="_xlnm.Print_Area" localSheetId="0">'Page1 (2)'!$A$1:$V$76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H41" i="1"/>
  <c r="H51" i="1"/>
  <c r="S76" i="1"/>
  <c r="S41" i="1"/>
  <c r="I41" i="1"/>
  <c r="J41" i="1"/>
  <c r="K41" i="1"/>
  <c r="U34" i="1"/>
  <c r="P34" i="1"/>
  <c r="L34" i="1" s="1"/>
  <c r="U40" i="1"/>
  <c r="P40" i="1" s="1"/>
  <c r="L40" i="1" s="1"/>
  <c r="S22" i="1"/>
  <c r="I22" i="1"/>
  <c r="J22" i="1"/>
  <c r="K22" i="1"/>
  <c r="U21" i="1"/>
  <c r="P21" i="1"/>
  <c r="L21" i="1" s="1"/>
  <c r="H76" i="1" l="1"/>
  <c r="I76" i="1"/>
  <c r="J76" i="1"/>
  <c r="K76" i="1"/>
  <c r="P74" i="1"/>
  <c r="L74" i="1" s="1"/>
  <c r="P73" i="1"/>
  <c r="L73" i="1" s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P75" i="1"/>
  <c r="L75" i="1" s="1"/>
  <c r="P71" i="1"/>
  <c r="L71" i="1" s="1"/>
  <c r="P72" i="1"/>
  <c r="L72" i="1" s="1"/>
  <c r="P68" i="1"/>
  <c r="L68" i="1" s="1"/>
  <c r="P66" i="1"/>
  <c r="P65" i="1"/>
  <c r="P64" i="1"/>
  <c r="P63" i="1"/>
  <c r="U54" i="1"/>
  <c r="U55" i="1"/>
  <c r="U56" i="1"/>
  <c r="U57" i="1"/>
  <c r="U58" i="1"/>
  <c r="U59" i="1"/>
  <c r="P59" i="1" s="1"/>
  <c r="L59" i="1" s="1"/>
  <c r="U60" i="1"/>
  <c r="U61" i="1"/>
  <c r="U53" i="1"/>
  <c r="P61" i="1"/>
  <c r="L61" i="1" s="1"/>
  <c r="P60" i="1"/>
  <c r="L60" i="1" s="1"/>
  <c r="S51" i="1"/>
  <c r="I51" i="1"/>
  <c r="J51" i="1"/>
  <c r="K51" i="1"/>
  <c r="P50" i="1"/>
  <c r="L50" i="1" s="1"/>
  <c r="P49" i="1"/>
  <c r="L49" i="1" s="1"/>
  <c r="P48" i="1"/>
  <c r="L48" i="1" s="1"/>
  <c r="P47" i="1"/>
  <c r="L47" i="1" s="1"/>
  <c r="P46" i="1"/>
  <c r="L46" i="1" s="1"/>
  <c r="U44" i="1"/>
  <c r="U45" i="1"/>
  <c r="U46" i="1"/>
  <c r="U47" i="1"/>
  <c r="U48" i="1"/>
  <c r="U49" i="1"/>
  <c r="U50" i="1"/>
  <c r="U43" i="1"/>
  <c r="P45" i="1"/>
  <c r="P44" i="1"/>
  <c r="P43" i="1"/>
  <c r="P39" i="1"/>
  <c r="L39" i="1" s="1"/>
  <c r="P38" i="1"/>
  <c r="L38" i="1" s="1"/>
  <c r="P37" i="1"/>
  <c r="L37" i="1" s="1"/>
  <c r="P36" i="1"/>
  <c r="L36" i="1" s="1"/>
  <c r="P35" i="1"/>
  <c r="L35" i="1" s="1"/>
  <c r="U35" i="1"/>
  <c r="U36" i="1"/>
  <c r="U37" i="1"/>
  <c r="U38" i="1"/>
  <c r="U39" i="1"/>
  <c r="P33" i="1"/>
  <c r="L33" i="1" s="1"/>
  <c r="P32" i="1"/>
  <c r="L32" i="1" s="1"/>
  <c r="P31" i="1"/>
  <c r="L31" i="1" s="1"/>
  <c r="P30" i="1"/>
  <c r="L30" i="1" s="1"/>
  <c r="P29" i="1"/>
  <c r="L29" i="1" s="1"/>
  <c r="P28" i="1"/>
  <c r="L28" i="1" s="1"/>
  <c r="P26" i="1" l="1"/>
  <c r="L26" i="1" s="1"/>
  <c r="P27" i="1"/>
  <c r="L27" i="1" s="1"/>
  <c r="U30" i="1"/>
  <c r="U31" i="1"/>
  <c r="U32" i="1"/>
  <c r="U33" i="1"/>
  <c r="U26" i="1"/>
  <c r="U27" i="1"/>
  <c r="U28" i="1"/>
  <c r="U29" i="1"/>
  <c r="P25" i="1"/>
  <c r="L25" i="1" s="1"/>
  <c r="P24" i="1"/>
  <c r="P41" i="1" s="1"/>
  <c r="U25" i="1"/>
  <c r="U24" i="1"/>
  <c r="U17" i="1"/>
  <c r="P17" i="1" s="1"/>
  <c r="L17" i="1" s="1"/>
  <c r="U18" i="1"/>
  <c r="U19" i="1"/>
  <c r="U20" i="1"/>
  <c r="P20" i="1"/>
  <c r="L20" i="1" s="1"/>
  <c r="P19" i="1"/>
  <c r="L19" i="1" s="1"/>
  <c r="P18" i="1"/>
  <c r="L18" i="1" s="1"/>
  <c r="P58" i="1"/>
  <c r="L58" i="1" s="1"/>
  <c r="P57" i="1"/>
  <c r="L57" i="1" s="1"/>
  <c r="P56" i="1"/>
  <c r="L56" i="1" s="1"/>
  <c r="P55" i="1"/>
  <c r="L55" i="1" s="1"/>
  <c r="P54" i="1"/>
  <c r="L54" i="1" s="1"/>
  <c r="P53" i="1"/>
  <c r="L53" i="1" l="1"/>
  <c r="L22" i="1"/>
  <c r="P22" i="1"/>
  <c r="L24" i="1"/>
  <c r="L41" i="1" s="1"/>
  <c r="P70" i="1"/>
  <c r="L70" i="1" s="1"/>
  <c r="P69" i="1"/>
  <c r="L69" i="1" s="1"/>
  <c r="P67" i="1"/>
  <c r="L67" i="1" s="1"/>
  <c r="L66" i="1"/>
  <c r="L65" i="1"/>
  <c r="L64" i="1"/>
  <c r="L63" i="1"/>
  <c r="P62" i="1"/>
  <c r="L62" i="1" s="1"/>
  <c r="L45" i="1"/>
  <c r="L44" i="1"/>
  <c r="L43" i="1"/>
  <c r="P76" i="1" l="1"/>
  <c r="L76" i="1"/>
  <c r="L51" i="1"/>
  <c r="P23" i="1"/>
  <c r="P51" i="1"/>
</calcChain>
</file>

<file path=xl/sharedStrings.xml><?xml version="1.0" encoding="utf-8"?>
<sst xmlns="http://schemas.openxmlformats.org/spreadsheetml/2006/main" count="229" uniqueCount="84">
  <si>
    <t>№
п/п</t>
  </si>
  <si>
    <t>Адрес многоквартирного дома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</si>
  <si>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</si>
  <si>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</si>
  <si>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</si>
  <si>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</si>
  <si>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</si>
  <si>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многоквартирного дома</t>
  </si>
  <si>
    <t>Количество жителей, проживающих в многоквартирном доме на дату утверждения краткосрочного плана</t>
  </si>
  <si>
    <t>Стоимость капитального ремонта</t>
  </si>
  <si>
    <t>Вид работ (услуг) по капитальному ремонту многоквартирного дома</t>
  </si>
  <si>
    <t>Количество видов работ (услуг) по капитальному ремонтуМКД</t>
  </si>
  <si>
    <t>Удельная стоимость капитального ремонта 1 кв. м общей площади помещений в многоквартирном доме</t>
  </si>
  <si>
    <t>Предельная стоимость капитального ремонта 1 кв. м общей площади помещений в многоквартирном доме</t>
  </si>
  <si>
    <t>Плановая дата завершения работ</t>
  </si>
  <si>
    <t>ввода в эксплуатацию</t>
  </si>
  <si>
    <t>завершения последнего капитального ремонта</t>
  </si>
  <si>
    <t>Всего</t>
  </si>
  <si>
    <t>в том числе жилых помещений, находящихся в собственности граждан</t>
  </si>
  <si>
    <t>всего</t>
  </si>
  <si>
    <t>за счет средств Фонда содействия реформированию жилищно-коммунального хозяйства</t>
  </si>
  <si>
    <t>за счет средств областного бюджета</t>
  </si>
  <si>
    <t>за счет средств местного бюджета</t>
  </si>
  <si>
    <t>за счет средств собственников помещений в многоквартирном доме</t>
  </si>
  <si>
    <t>за счет иных источников финансирования*</t>
  </si>
  <si>
    <t>кв. м</t>
  </si>
  <si>
    <t>чел.</t>
  </si>
  <si>
    <t>руб.</t>
  </si>
  <si>
    <t>ед.</t>
  </si>
  <si>
    <t>руб./кв. м</t>
  </si>
  <si>
    <t>МО "Приморский муниципальный район"</t>
  </si>
  <si>
    <t>2020 год</t>
  </si>
  <si>
    <t>р-н. Приморский, д. Лахта, ул. Геологов, д. 22</t>
  </si>
  <si>
    <t>-</t>
  </si>
  <si>
    <t>панели</t>
  </si>
  <si>
    <t>Ремонт фасада</t>
  </si>
  <si>
    <t>р-н. Приморский, п. Катунино, ул. Маркина, д. 2</t>
  </si>
  <si>
    <t>кирпич</t>
  </si>
  <si>
    <t>Ремонт внутридомовых инженерных систем водоотведения</t>
  </si>
  <si>
    <t>Ремонт внутридомовых инженерных систем горячего водоснабжения</t>
  </si>
  <si>
    <t>Ремонт внутридомовых инженерных систем теплоснабжения</t>
  </si>
  <si>
    <t>Ремонт внутридомовых инженерных систем холодного водоснабжения</t>
  </si>
  <si>
    <t>Ремонт крыши</t>
  </si>
  <si>
    <t xml:space="preserve"> </t>
  </si>
  <si>
    <t>РЕЗЕРВНЫЙ ПЕРЕЧЕНЬ</t>
  </si>
  <si>
    <t>р-н. Приморский, п. Уемский, ул. Большесельская, д. 87</t>
  </si>
  <si>
    <t>2021 год</t>
  </si>
  <si>
    <t>р-н. Приморский, п. Катунино, ул. Авиаторов, д. 1</t>
  </si>
  <si>
    <t>р-н. Приморский, п. Катунино, ул. Авиаторов, д. 2</t>
  </si>
  <si>
    <t>р-н. Приморский, д. Пустошь, д. 47</t>
  </si>
  <si>
    <t>Ремонт внутридомовых инженерных систем электроснабжения</t>
  </si>
  <si>
    <t>2022 год</t>
  </si>
  <si>
    <t>р-н. Приморский, п. Васьково, д. 73</t>
  </si>
  <si>
    <t>р-н. Приморский, п. Катунино, ул. Катунина, д. 7</t>
  </si>
  <si>
    <t>Краткосрочный план</t>
  </si>
  <si>
    <t xml:space="preserve"> реализации региональной программы капитального ремонта общего имущества в многоквартирных домах, расположенных на территории муниципального образования «Приморский муниципальный район» на 2020- 2022 годы</t>
  </si>
  <si>
    <t>р-н. Приморский, д. Черный Яр, д. 72</t>
  </si>
  <si>
    <t>р-н. Приморский, дер. Черный Яр, д. 1</t>
  </si>
  <si>
    <t>р-н. Приморский, дер. Черный Яр, д. 2</t>
  </si>
  <si>
    <t>р-н. Приморский, п. Уемский, ул. Большесельская, д. 90</t>
  </si>
  <si>
    <t>р-н. Приморский, п. Беломорье, д. 5</t>
  </si>
  <si>
    <t>р-н. Приморский, п. Уемский, ул. Большесельская, д. 85</t>
  </si>
  <si>
    <t>кирпич/щлакоблочные</t>
  </si>
  <si>
    <t>р-н. Приморский, дер. Бабанегово, д. 16</t>
  </si>
  <si>
    <t>арболитовый</t>
  </si>
  <si>
    <t xml:space="preserve"> «Приморский муниципальный район»     </t>
  </si>
  <si>
    <t>УТВЕРЖДЕНЫ</t>
  </si>
  <si>
    <t>которые вносятся в краткосрочный план реализации региональной программы капитального ремонта общего имущества в многоквартирных домах, расположенных на территории муниципального образования «Приморский муниципальный район» на 2020- 2022 годы</t>
  </si>
  <si>
    <t>ИЗМЕНЕНИЯ,</t>
  </si>
  <si>
    <t>Панельные</t>
  </si>
  <si>
    <t>Кирп./ шлакоблочные</t>
  </si>
  <si>
    <t>р-н. Приморский, п. Беломорье, д. 7</t>
  </si>
  <si>
    <t>Деревянные</t>
  </si>
  <si>
    <t>Ремонт фундамента</t>
  </si>
  <si>
    <t>ОСНОВНОЙ ПЕРЕЧЕНЬ</t>
  </si>
  <si>
    <t>р-н. Приморский, п. Катунино, ул. Авиаторов, д. 3</t>
  </si>
  <si>
    <t>Итого по разделу "	2020 год" - 2 многоквартирных дома:</t>
  </si>
  <si>
    <t>р-н. Приморский, п. Беломорье, д. 6</t>
  </si>
  <si>
    <t>р-н. Приморский, п. Катунино, ул. Катунина, д. 1</t>
  </si>
  <si>
    <t>Итого по разделу "	2021 год" - 6 многоквартирных дома:</t>
  </si>
  <si>
    <t>Итого по разделу "	РЕЗЕРВНЫЙ ПЕРЕЧЕНЬ" - 9 многоквартирных дома:</t>
  </si>
  <si>
    <t>Итого по разделу "	2022 год" - 2 многоквартирных дома:</t>
  </si>
  <si>
    <t xml:space="preserve">постановлением администрация муниципального образования </t>
  </si>
  <si>
    <t xml:space="preserve"> от 11 февраля 2020 года № 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</si>
</sst>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0\ ;\-0\ "/>
    <numFmt numFmtId="166" formatCode="#,##0_ ;\-#,##0\ "/>
  </numFmts>
  <fonts count="31" x14ac:knownFonts="1">
    <font>
      <sz val="8"/>
      <color rgb="FF000000"/>
      <name val="Tahoma"/>
      <charset val="204"/>
    </font>
    <font>
      <sz val="10"/>
      <color rgb="FFFFFFFF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0"/>
      <color rgb="FFCC0000"/>
      <name val="Tahoma"/>
      <family val="2"/>
      <charset val="204"/>
    </font>
    <font>
      <b/>
      <sz val="10"/>
      <color rgb="FFFFFFFF"/>
      <name val="Tahoma"/>
      <family val="2"/>
      <charset val="204"/>
    </font>
    <font>
      <i/>
      <sz val="10"/>
      <color rgb="FF808080"/>
      <name val="Tahoma"/>
      <family val="2"/>
      <charset val="204"/>
    </font>
    <font>
      <sz val="10"/>
      <color rgb="FF006600"/>
      <name val="Tahoma"/>
      <family val="2"/>
      <charset val="204"/>
    </font>
    <font>
      <sz val="18"/>
      <color rgb="FF000000"/>
      <name val="Tahoma"/>
      <family val="2"/>
      <charset val="204"/>
    </font>
    <font>
      <sz val="12"/>
      <color rgb="FF000000"/>
      <name val="Tahoma"/>
      <family val="2"/>
      <charset val="204"/>
    </font>
    <font>
      <u/>
      <sz val="10"/>
      <color rgb="FF0000EE"/>
      <name val="Tahoma"/>
      <family val="2"/>
      <charset val="204"/>
    </font>
    <font>
      <sz val="10"/>
      <color rgb="FF996600"/>
      <name val="Tahoma"/>
      <family val="2"/>
      <charset val="204"/>
    </font>
    <font>
      <sz val="10"/>
      <color rgb="FF333333"/>
      <name val="Tahoma"/>
      <family val="2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b/>
      <sz val="24"/>
      <color rgb="FF000000"/>
      <name val="Times New Roman"/>
      <family val="1"/>
      <charset val="204"/>
    </font>
    <font>
      <sz val="8"/>
      <color indexed="64"/>
      <name val="Calibri"/>
      <family val="2"/>
      <charset val="204"/>
      <scheme val="minor"/>
    </font>
    <font>
      <b/>
      <sz val="24"/>
      <name val="Times New Roman"/>
      <family val="1"/>
      <charset val="204"/>
    </font>
    <font>
      <b/>
      <sz val="10"/>
      <name val="Arial Narrow"/>
      <family val="2"/>
      <charset val="204"/>
    </font>
    <font>
      <sz val="8"/>
      <name val="Tahoma"/>
      <family val="2"/>
      <charset val="204"/>
    </font>
    <font>
      <b/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ahoma"/>
      <family val="2"/>
      <charset val="204"/>
    </font>
    <font>
      <sz val="10"/>
      <color rgb="FF000000"/>
      <name val="Tahoma"/>
      <family val="2"/>
      <charset val="204"/>
    </font>
    <font>
      <sz val="14"/>
      <color rgb="FF000000"/>
      <name val="Tahoma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CD5B5"/>
      </patternFill>
    </fill>
    <fill>
      <patternFill patternType="solid">
        <fgColor rgb="FFFFCCCC"/>
        <bgColor rgb="FFFCD5B5"/>
      </patternFill>
    </fill>
    <fill>
      <patternFill patternType="solid">
        <fgColor rgb="FFCC0000"/>
        <bgColor rgb="FFCE181E"/>
      </patternFill>
    </fill>
    <fill>
      <patternFill patternType="solid">
        <fgColor rgb="FFCCFFCC"/>
        <bgColor rgb="FFCBFEFE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9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16" fillId="0" borderId="0" applyBorder="0" applyProtection="0"/>
    <xf numFmtId="0" fontId="16" fillId="0" borderId="0" applyBorder="0" applyProtection="0"/>
    <xf numFmtId="0" fontId="3" fillId="0" borderId="0" applyBorder="0" applyProtection="0"/>
    <xf numFmtId="0" fontId="15" fillId="0" borderId="0"/>
    <xf numFmtId="0" fontId="18" fillId="0" borderId="0"/>
  </cellStyleXfs>
  <cellXfs count="153">
    <xf numFmtId="0" fontId="0" fillId="0" borderId="0" xfId="0"/>
    <xf numFmtId="0" fontId="0" fillId="0" borderId="0" xfId="0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7" fillId="0" borderId="0" xfId="0" applyFont="1"/>
    <xf numFmtId="37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9" fillId="0" borderId="0" xfId="0" applyFont="1"/>
    <xf numFmtId="0" fontId="21" fillId="0" borderId="0" xfId="0" applyFont="1"/>
    <xf numFmtId="0" fontId="14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right"/>
    </xf>
    <xf numFmtId="2" fontId="12" fillId="0" borderId="2" xfId="0" applyNumberFormat="1" applyFont="1" applyBorder="1"/>
    <xf numFmtId="37" fontId="12" fillId="9" borderId="2" xfId="0" applyNumberFormat="1" applyFont="1" applyFill="1" applyBorder="1" applyAlignment="1">
      <alignment horizontal="center" vertical="center" wrapText="1"/>
    </xf>
    <xf numFmtId="39" fontId="12" fillId="9" borderId="2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39" fontId="13" fillId="0" borderId="2" xfId="18" applyNumberFormat="1" applyFont="1" applyFill="1" applyBorder="1" applyAlignment="1">
      <alignment vertical="center" wrapText="1"/>
    </xf>
    <xf numFmtId="39" fontId="13" fillId="0" borderId="2" xfId="18" applyNumberFormat="1" applyFont="1" applyFill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center" vertical="center"/>
    </xf>
    <xf numFmtId="2" fontId="22" fillId="0" borderId="2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21" fillId="0" borderId="2" xfId="0" applyFont="1" applyBorder="1"/>
    <xf numFmtId="0" fontId="22" fillId="0" borderId="2" xfId="0" applyFont="1" applyBorder="1" applyAlignment="1">
      <alignment vertical="center" wrapText="1"/>
    </xf>
    <xf numFmtId="164" fontId="22" fillId="0" borderId="2" xfId="0" applyNumberFormat="1" applyFont="1" applyBorder="1" applyAlignment="1">
      <alignment vertical="center" wrapText="1"/>
    </xf>
    <xf numFmtId="4" fontId="22" fillId="0" borderId="2" xfId="0" applyNumberFormat="1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39" fontId="22" fillId="0" borderId="2" xfId="0" applyNumberFormat="1" applyFont="1" applyBorder="1" applyAlignment="1">
      <alignment horizontal="right" vertical="center" wrapText="1"/>
    </xf>
    <xf numFmtId="4" fontId="22" fillId="0" borderId="2" xfId="0" applyNumberFormat="1" applyFont="1" applyBorder="1" applyAlignment="1">
      <alignment horizontal="right" vertical="center" wrapText="1"/>
    </xf>
    <xf numFmtId="4" fontId="22" fillId="0" borderId="4" xfId="0" applyNumberFormat="1" applyFont="1" applyBorder="1" applyAlignment="1">
      <alignment horizontal="center" vertical="center" wrapText="1"/>
    </xf>
    <xf numFmtId="4" fontId="22" fillId="0" borderId="4" xfId="0" applyNumberFormat="1" applyFont="1" applyBorder="1" applyAlignment="1">
      <alignment horizontal="right" vertical="center" wrapText="1"/>
    </xf>
    <xf numFmtId="37" fontId="12" fillId="9" borderId="3" xfId="0" applyNumberFormat="1" applyFont="1" applyFill="1" applyBorder="1" applyAlignment="1">
      <alignment horizontal="center" vertical="center" wrapText="1"/>
    </xf>
    <xf numFmtId="39" fontId="12" fillId="0" borderId="2" xfId="0" applyNumberFormat="1" applyFont="1" applyBorder="1" applyAlignment="1">
      <alignment horizontal="center" vertical="center" wrapText="1"/>
    </xf>
    <xf numFmtId="166" fontId="12" fillId="9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2" fillId="0" borderId="8" xfId="0" applyNumberFormat="1" applyFont="1" applyBorder="1" applyAlignment="1">
      <alignment horizontal="center" vertical="center" wrapText="1"/>
    </xf>
    <xf numFmtId="37" fontId="23" fillId="10" borderId="9" xfId="0" applyNumberFormat="1" applyFont="1" applyFill="1" applyBorder="1" applyAlignment="1">
      <alignment horizontal="center" vertical="center" wrapText="1"/>
    </xf>
    <xf numFmtId="0" fontId="23" fillId="10" borderId="9" xfId="0" applyFont="1" applyFill="1" applyBorder="1" applyAlignment="1">
      <alignment horizontal="center" vertical="center" wrapText="1"/>
    </xf>
    <xf numFmtId="39" fontId="23" fillId="10" borderId="9" xfId="0" applyNumberFormat="1" applyFont="1" applyFill="1" applyBorder="1" applyAlignment="1">
      <alignment horizontal="center" vertical="center" wrapText="1"/>
    </xf>
    <xf numFmtId="39" fontId="23" fillId="10" borderId="7" xfId="0" applyNumberFormat="1" applyFont="1" applyFill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37" fontId="24" fillId="10" borderId="10" xfId="0" applyNumberFormat="1" applyFont="1" applyFill="1" applyBorder="1" applyAlignment="1">
      <alignment horizontal="center" vertical="center" wrapText="1"/>
    </xf>
    <xf numFmtId="39" fontId="24" fillId="10" borderId="10" xfId="0" applyNumberFormat="1" applyFont="1" applyFill="1" applyBorder="1" applyAlignment="1">
      <alignment horizontal="center" vertical="center" wrapText="1"/>
    </xf>
    <xf numFmtId="0" fontId="24" fillId="10" borderId="10" xfId="0" applyFont="1" applyFill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2" fontId="22" fillId="0" borderId="4" xfId="0" applyNumberFormat="1" applyFont="1" applyBorder="1" applyAlignment="1">
      <alignment horizontal="center" vertical="center" wrapText="1"/>
    </xf>
    <xf numFmtId="37" fontId="22" fillId="9" borderId="2" xfId="0" applyNumberFormat="1" applyFont="1" applyFill="1" applyBorder="1" applyAlignment="1">
      <alignment horizontal="center" vertical="center" wrapText="1"/>
    </xf>
    <xf numFmtId="0" fontId="22" fillId="9" borderId="2" xfId="0" applyFont="1" applyFill="1" applyBorder="1" applyAlignment="1">
      <alignment horizontal="center" vertical="center" wrapText="1"/>
    </xf>
    <xf numFmtId="164" fontId="22" fillId="9" borderId="2" xfId="0" applyNumberFormat="1" applyFont="1" applyFill="1" applyBorder="1" applyAlignment="1">
      <alignment horizontal="center" vertical="center" wrapText="1"/>
    </xf>
    <xf numFmtId="2" fontId="22" fillId="9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2" fillId="9" borderId="3" xfId="0" applyFont="1" applyFill="1" applyBorder="1" applyAlignment="1">
      <alignment horizontal="center" vertical="center" wrapText="1"/>
    </xf>
    <xf numFmtId="39" fontId="12" fillId="9" borderId="3" xfId="0" applyNumberFormat="1" applyFont="1" applyFill="1" applyBorder="1" applyAlignment="1">
      <alignment horizontal="center" vertical="center" wrapText="1"/>
    </xf>
    <xf numFmtId="0" fontId="24" fillId="10" borderId="9" xfId="0" applyFont="1" applyFill="1" applyBorder="1" applyAlignment="1">
      <alignment horizontal="center" vertical="center" wrapText="1"/>
    </xf>
    <xf numFmtId="0" fontId="24" fillId="10" borderId="13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center" vertic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wrapText="1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right" vertical="top" wrapText="1"/>
    </xf>
    <xf numFmtId="0" fontId="30" fillId="0" borderId="0" xfId="0" applyFont="1"/>
    <xf numFmtId="14" fontId="12" fillId="0" borderId="3" xfId="0" applyNumberFormat="1" applyFont="1" applyBorder="1" applyAlignment="1">
      <alignment horizontal="center" vertical="center"/>
    </xf>
    <xf numFmtId="14" fontId="12" fillId="0" borderId="5" xfId="0" applyNumberFormat="1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/>
    </xf>
    <xf numFmtId="37" fontId="24" fillId="10" borderId="2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4" fillId="10" borderId="2" xfId="0" applyFont="1" applyFill="1" applyBorder="1" applyAlignment="1">
      <alignment horizontal="center" vertical="center" wrapText="1"/>
    </xf>
    <xf numFmtId="39" fontId="24" fillId="10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37" fontId="23" fillId="10" borderId="2" xfId="0" applyNumberFormat="1" applyFont="1" applyFill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39" fontId="23" fillId="10" borderId="2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textRotation="90" wrapText="1"/>
    </xf>
    <xf numFmtId="39" fontId="12" fillId="0" borderId="3" xfId="0" applyNumberFormat="1" applyFont="1" applyBorder="1" applyAlignment="1">
      <alignment horizontal="center" vertical="center" wrapText="1"/>
    </xf>
    <xf numFmtId="39" fontId="12" fillId="0" borderId="5" xfId="0" applyNumberFormat="1" applyFont="1" applyBorder="1" applyAlignment="1">
      <alignment horizontal="center" vertical="center" wrapText="1"/>
    </xf>
    <xf numFmtId="39" fontId="12" fillId="0" borderId="4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right" vertical="center" wrapText="1"/>
    </xf>
    <xf numFmtId="0" fontId="30" fillId="0" borderId="0" xfId="0" applyFont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30" fillId="0" borderId="0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textRotation="90" wrapText="1"/>
    </xf>
    <xf numFmtId="0" fontId="22" fillId="0" borderId="4" xfId="0" applyFont="1" applyBorder="1" applyAlignment="1">
      <alignment horizontal="center" vertical="center" textRotation="90" wrapText="1"/>
    </xf>
    <xf numFmtId="0" fontId="29" fillId="0" borderId="0" xfId="0" applyFont="1" applyAlignment="1">
      <alignment horizontal="center" vertical="center"/>
    </xf>
    <xf numFmtId="14" fontId="12" fillId="0" borderId="3" xfId="0" applyNumberFormat="1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2" fontId="12" fillId="0" borderId="5" xfId="0" applyNumberFormat="1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37" fontId="12" fillId="0" borderId="3" xfId="0" applyNumberFormat="1" applyFont="1" applyBorder="1" applyAlignment="1">
      <alignment horizontal="center" vertical="center" wrapText="1"/>
    </xf>
    <xf numFmtId="37" fontId="12" fillId="0" borderId="4" xfId="0" applyNumberFormat="1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165" fontId="12" fillId="0" borderId="4" xfId="0" applyNumberFormat="1" applyFont="1" applyBorder="1" applyAlignment="1">
      <alignment horizontal="center" vertical="center" wrapText="1"/>
    </xf>
    <xf numFmtId="37" fontId="24" fillId="10" borderId="11" xfId="0" applyNumberFormat="1" applyFont="1" applyFill="1" applyBorder="1" applyAlignment="1">
      <alignment horizontal="center" vertical="center" wrapText="1"/>
    </xf>
    <xf numFmtId="37" fontId="24" fillId="10" borderId="12" xfId="0" applyNumberFormat="1" applyFont="1" applyFill="1" applyBorder="1" applyAlignment="1">
      <alignment horizontal="center" vertical="center" wrapText="1"/>
    </xf>
    <xf numFmtId="37" fontId="24" fillId="10" borderId="9" xfId="0" applyNumberFormat="1" applyFont="1" applyFill="1" applyBorder="1" applyAlignment="1">
      <alignment horizontal="center" vertical="center" wrapText="1"/>
    </xf>
    <xf numFmtId="37" fontId="24" fillId="10" borderId="13" xfId="0" applyNumberFormat="1" applyFont="1" applyFill="1" applyBorder="1" applyAlignment="1">
      <alignment horizontal="center" vertical="center" wrapText="1"/>
    </xf>
    <xf numFmtId="0" fontId="24" fillId="10" borderId="9" xfId="0" applyFont="1" applyFill="1" applyBorder="1" applyAlignment="1">
      <alignment horizontal="center" vertical="center" wrapText="1"/>
    </xf>
    <xf numFmtId="0" fontId="24" fillId="10" borderId="13" xfId="0" applyFont="1" applyFill="1" applyBorder="1" applyAlignment="1">
      <alignment horizontal="center" vertical="center" wrapText="1"/>
    </xf>
    <xf numFmtId="39" fontId="24" fillId="10" borderId="9" xfId="0" applyNumberFormat="1" applyFont="1" applyFill="1" applyBorder="1" applyAlignment="1">
      <alignment horizontal="center" vertical="center" wrapText="1"/>
    </xf>
    <xf numFmtId="39" fontId="24" fillId="10" borderId="13" xfId="0" applyNumberFormat="1" applyFont="1" applyFill="1" applyBorder="1" applyAlignment="1">
      <alignment horizontal="center" vertical="center" wrapText="1"/>
    </xf>
    <xf numFmtId="0" fontId="24" fillId="10" borderId="10" xfId="0" applyFont="1" applyFill="1" applyBorder="1" applyAlignment="1">
      <alignment horizontal="center" vertical="center" wrapText="1"/>
    </xf>
  </cellXfs>
  <cellStyles count="19">
    <cellStyle name="Accent 1 14" xfId="1" xr:uid="{00000000-0005-0000-0000-000000000000}"/>
    <cellStyle name="Accent 13" xfId="2" xr:uid="{00000000-0005-0000-0000-000001000000}"/>
    <cellStyle name="Accent 2 15" xfId="3" xr:uid="{00000000-0005-0000-0000-000002000000}"/>
    <cellStyle name="Accent 3 16" xfId="4" xr:uid="{00000000-0005-0000-0000-000003000000}"/>
    <cellStyle name="Bad 10" xfId="5" xr:uid="{00000000-0005-0000-0000-000004000000}"/>
    <cellStyle name="Error 12" xfId="6" xr:uid="{00000000-0005-0000-0000-000005000000}"/>
    <cellStyle name="Excel Built-in Explanatory Text" xfId="17" xr:uid="{00000000-0005-0000-0000-000006000000}"/>
    <cellStyle name="Footnote 5" xfId="7" xr:uid="{00000000-0005-0000-0000-000007000000}"/>
    <cellStyle name="Good 8" xfId="8" xr:uid="{00000000-0005-0000-0000-000008000000}"/>
    <cellStyle name="Heading 1 1" xfId="9" xr:uid="{00000000-0005-0000-0000-000009000000}"/>
    <cellStyle name="Heading 2 2" xfId="10" xr:uid="{00000000-0005-0000-0000-00000A000000}"/>
    <cellStyle name="Hyperlink 6" xfId="11" xr:uid="{00000000-0005-0000-0000-00000B000000}"/>
    <cellStyle name="Neutral 9" xfId="12" xr:uid="{00000000-0005-0000-0000-00000C000000}"/>
    <cellStyle name="Note 4" xfId="13" xr:uid="{00000000-0005-0000-0000-00000D000000}"/>
    <cellStyle name="Status 7" xfId="14" xr:uid="{00000000-0005-0000-0000-00000E000000}"/>
    <cellStyle name="Text 3" xfId="15" xr:uid="{00000000-0005-0000-0000-00000F000000}"/>
    <cellStyle name="Warning 11" xfId="16" xr:uid="{00000000-0005-0000-0000-000010000000}"/>
    <cellStyle name="Обычный" xfId="0" builtinId="0"/>
    <cellStyle name="Обычный 2" xfId="18" xr:uid="{00000000-0005-0000-0000-000012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FFCCCC"/>
      <rgbColor rgb="FF808080"/>
      <rgbColor rgb="FF9999FF"/>
      <rgbColor rgb="FF993366"/>
      <rgbColor rgb="FFFFFFCC"/>
      <rgbColor rgb="FFCBFEF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FF66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6"/>
  <sheetViews>
    <sheetView tabSelected="1" view="pageBreakPreview" zoomScale="85" zoomScaleNormal="50" zoomScaleSheetLayoutView="85" zoomScalePageLayoutView="75" workbookViewId="0">
      <selection activeCell="B9" sqref="B9:V9"/>
    </sheetView>
  </sheetViews>
  <sheetFormatPr defaultRowHeight="10.5" x14ac:dyDescent="0.15"/>
  <cols>
    <col min="1" max="1" width="7.1640625" customWidth="1"/>
    <col min="2" max="2" width="54.1640625" customWidth="1"/>
    <col min="3" max="4" width="9.33203125" customWidth="1"/>
    <col min="5" max="5" width="14.6640625" customWidth="1"/>
    <col min="6" max="7" width="8.83203125" style="1" customWidth="1"/>
    <col min="8" max="8" width="13.6640625" customWidth="1"/>
    <col min="9" max="9" width="15.33203125" customWidth="1"/>
    <col min="10" max="10" width="11" customWidth="1"/>
    <col min="11" max="11" width="12.6640625" style="1" customWidth="1"/>
    <col min="12" max="12" width="16.5" customWidth="1"/>
    <col min="13" max="13" width="19.5" customWidth="1"/>
    <col min="14" max="14" width="13" customWidth="1"/>
    <col min="15" max="15" width="12.83203125" customWidth="1"/>
    <col min="16" max="16" width="23.83203125" customWidth="1"/>
    <col min="17" max="17" width="21.33203125" customWidth="1"/>
    <col min="18" max="18" width="54.5" customWidth="1"/>
    <col min="19" max="19" width="21" customWidth="1"/>
    <col min="20" max="20" width="18.33203125" customWidth="1"/>
    <col min="21" max="21" width="18.83203125" customWidth="1"/>
    <col min="22" max="22" width="14.83203125" customWidth="1"/>
    <col min="23" max="1022" width="8.83203125" customWidth="1"/>
  </cols>
  <sheetData>
    <row r="1" spans="1:23" ht="18.75" x14ac:dyDescent="0.2">
      <c r="A1" s="85"/>
      <c r="B1" s="85"/>
      <c r="C1" s="85"/>
      <c r="D1" s="85"/>
      <c r="E1" s="85"/>
      <c r="F1" s="86"/>
      <c r="G1" s="86"/>
      <c r="H1" s="85"/>
      <c r="I1" s="85"/>
      <c r="J1" s="85"/>
      <c r="K1" s="86"/>
      <c r="L1" s="85"/>
      <c r="M1" s="85"/>
      <c r="N1" s="85"/>
      <c r="O1" s="85"/>
      <c r="P1" s="85"/>
      <c r="Q1" s="85"/>
      <c r="R1" s="123" t="s">
        <v>66</v>
      </c>
      <c r="S1" s="123"/>
      <c r="T1" s="123"/>
      <c r="U1" s="123"/>
      <c r="V1" s="123"/>
    </row>
    <row r="2" spans="1:23" ht="23.25" customHeight="1" x14ac:dyDescent="0.25">
      <c r="A2" s="89"/>
      <c r="B2" s="89"/>
      <c r="C2" s="89"/>
      <c r="D2" s="89"/>
      <c r="E2" s="89"/>
      <c r="F2" s="90"/>
      <c r="G2" s="90"/>
      <c r="H2" s="89"/>
      <c r="I2" s="89"/>
      <c r="J2" s="89"/>
      <c r="K2" s="90"/>
      <c r="L2" s="89"/>
      <c r="M2" s="89"/>
      <c r="N2" s="89"/>
      <c r="O2" s="89"/>
      <c r="P2" s="89"/>
      <c r="Q2" s="89"/>
      <c r="R2" s="122" t="s">
        <v>82</v>
      </c>
      <c r="S2" s="122"/>
      <c r="T2" s="122"/>
      <c r="U2" s="122"/>
      <c r="V2" s="122"/>
    </row>
    <row r="3" spans="1:23" ht="23.25" customHeight="1" x14ac:dyDescent="0.25">
      <c r="A3" s="89"/>
      <c r="B3" s="89"/>
      <c r="C3" s="89"/>
      <c r="D3" s="89"/>
      <c r="E3" s="89"/>
      <c r="F3" s="90"/>
      <c r="G3" s="90"/>
      <c r="H3" s="89"/>
      <c r="I3" s="89"/>
      <c r="J3" s="89"/>
      <c r="K3" s="90"/>
      <c r="L3" s="89"/>
      <c r="M3" s="89"/>
      <c r="N3" s="89"/>
      <c r="O3" s="89"/>
      <c r="P3" s="89"/>
      <c r="Q3" s="89"/>
      <c r="R3" s="124" t="s">
        <v>65</v>
      </c>
      <c r="S3" s="124"/>
      <c r="T3" s="124"/>
      <c r="U3" s="124"/>
      <c r="V3" s="124"/>
    </row>
    <row r="4" spans="1:23" ht="20.25" customHeight="1" x14ac:dyDescent="0.25">
      <c r="A4" s="89"/>
      <c r="B4" s="89"/>
      <c r="C4" s="89"/>
      <c r="D4" s="89"/>
      <c r="E4" s="89"/>
      <c r="F4" s="90"/>
      <c r="G4" s="90"/>
      <c r="H4" s="89"/>
      <c r="I4" s="89"/>
      <c r="J4" s="89"/>
      <c r="K4" s="90"/>
      <c r="L4" s="89"/>
      <c r="M4" s="89"/>
      <c r="N4" s="89"/>
      <c r="O4" s="89"/>
      <c r="P4" s="89"/>
      <c r="Q4" s="89"/>
      <c r="R4" s="124" t="s">
        <v>83</v>
      </c>
      <c r="S4" s="124"/>
      <c r="T4" s="124"/>
      <c r="U4" s="124"/>
      <c r="V4" s="124"/>
    </row>
    <row r="5" spans="1:23" ht="18.600000000000001" customHeight="1" x14ac:dyDescent="0.3">
      <c r="A5" s="89"/>
      <c r="B5" s="91"/>
      <c r="C5" s="92"/>
      <c r="D5" s="91"/>
      <c r="E5" s="91"/>
      <c r="F5" s="93"/>
      <c r="G5" s="93"/>
      <c r="H5" s="91"/>
      <c r="I5" s="94"/>
      <c r="J5" s="94"/>
      <c r="K5" s="94"/>
      <c r="L5" s="94"/>
      <c r="M5" s="94"/>
      <c r="N5" s="94"/>
      <c r="O5" s="95"/>
      <c r="P5" s="95"/>
      <c r="Q5" s="95"/>
      <c r="R5" s="125"/>
      <c r="S5" s="125"/>
      <c r="T5" s="125"/>
      <c r="U5" s="125"/>
      <c r="V5" s="125"/>
    </row>
    <row r="6" spans="1:23" ht="19.5" customHeight="1" x14ac:dyDescent="0.15">
      <c r="A6" s="132" t="s">
        <v>68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</row>
    <row r="7" spans="1:23" ht="16.5" customHeight="1" x14ac:dyDescent="0.3">
      <c r="A7" s="128" t="s">
        <v>67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</row>
    <row r="8" spans="1:23" s="4" customFormat="1" ht="21" customHeight="1" x14ac:dyDescent="0.4">
      <c r="A8" s="126" t="s">
        <v>54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9"/>
    </row>
    <row r="9" spans="1:23" s="4" customFormat="1" ht="33.75" customHeight="1" x14ac:dyDescent="0.4">
      <c r="A9" s="96"/>
      <c r="B9" s="129" t="s">
        <v>55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9"/>
    </row>
    <row r="10" spans="1:23" ht="51" customHeight="1" x14ac:dyDescent="0.15">
      <c r="A10" s="114" t="s">
        <v>0</v>
      </c>
      <c r="B10" s="115" t="s">
        <v>1</v>
      </c>
      <c r="C10" s="114" t="s">
        <v>2</v>
      </c>
      <c r="D10" s="114"/>
      <c r="E10" s="115" t="s">
        <v>3</v>
      </c>
      <c r="F10" s="115" t="s">
        <v>4</v>
      </c>
      <c r="G10" s="115" t="s">
        <v>5</v>
      </c>
      <c r="H10" s="114" t="s">
        <v>6</v>
      </c>
      <c r="I10" s="114" t="s">
        <v>7</v>
      </c>
      <c r="J10" s="114"/>
      <c r="K10" s="130" t="s">
        <v>8</v>
      </c>
      <c r="L10" s="114" t="s">
        <v>9</v>
      </c>
      <c r="M10" s="114"/>
      <c r="N10" s="114"/>
      <c r="O10" s="114"/>
      <c r="P10" s="114"/>
      <c r="Q10" s="114"/>
      <c r="R10" s="114" t="s">
        <v>10</v>
      </c>
      <c r="S10" s="114" t="s">
        <v>11</v>
      </c>
      <c r="T10" s="127" t="s">
        <v>12</v>
      </c>
      <c r="U10" s="127" t="s">
        <v>13</v>
      </c>
      <c r="V10" s="114" t="s">
        <v>14</v>
      </c>
      <c r="W10" s="10"/>
    </row>
    <row r="11" spans="1:23" ht="141" customHeight="1" x14ac:dyDescent="0.15">
      <c r="A11" s="114"/>
      <c r="B11" s="115"/>
      <c r="C11" s="115" t="s">
        <v>15</v>
      </c>
      <c r="D11" s="115" t="s">
        <v>16</v>
      </c>
      <c r="E11" s="115"/>
      <c r="F11" s="115"/>
      <c r="G11" s="115"/>
      <c r="H11" s="114"/>
      <c r="I11" s="83" t="s">
        <v>17</v>
      </c>
      <c r="J11" s="83" t="s">
        <v>18</v>
      </c>
      <c r="K11" s="131"/>
      <c r="L11" s="87" t="s">
        <v>19</v>
      </c>
      <c r="M11" s="87" t="s">
        <v>20</v>
      </c>
      <c r="N11" s="87" t="s">
        <v>21</v>
      </c>
      <c r="O11" s="87" t="s">
        <v>22</v>
      </c>
      <c r="P11" s="87" t="s">
        <v>23</v>
      </c>
      <c r="Q11" s="87" t="s">
        <v>24</v>
      </c>
      <c r="R11" s="114"/>
      <c r="S11" s="114"/>
      <c r="T11" s="127"/>
      <c r="U11" s="127"/>
      <c r="V11" s="114"/>
      <c r="W11" s="10"/>
    </row>
    <row r="12" spans="1:23" ht="51" customHeight="1" x14ac:dyDescent="0.15">
      <c r="A12" s="114"/>
      <c r="B12" s="115"/>
      <c r="C12" s="115"/>
      <c r="D12" s="115"/>
      <c r="E12" s="115"/>
      <c r="F12" s="115"/>
      <c r="G12" s="115"/>
      <c r="H12" s="114"/>
      <c r="I12" s="83"/>
      <c r="J12" s="83" t="s">
        <v>25</v>
      </c>
      <c r="K12" s="83" t="s">
        <v>26</v>
      </c>
      <c r="L12" s="83" t="s">
        <v>27</v>
      </c>
      <c r="M12" s="83" t="s">
        <v>27</v>
      </c>
      <c r="N12" s="83" t="s">
        <v>27</v>
      </c>
      <c r="O12" s="83" t="s">
        <v>27</v>
      </c>
      <c r="P12" s="83" t="s">
        <v>27</v>
      </c>
      <c r="Q12" s="83" t="s">
        <v>27</v>
      </c>
      <c r="R12" s="114"/>
      <c r="S12" s="88" t="s">
        <v>28</v>
      </c>
      <c r="T12" s="83" t="s">
        <v>29</v>
      </c>
      <c r="U12" s="83" t="s">
        <v>29</v>
      </c>
      <c r="V12" s="114"/>
      <c r="W12" s="10"/>
    </row>
    <row r="13" spans="1:23" ht="12.75" x14ac:dyDescent="0.15">
      <c r="A13" s="11">
        <v>1</v>
      </c>
      <c r="B13" s="2">
        <v>2</v>
      </c>
      <c r="C13" s="2">
        <v>3</v>
      </c>
      <c r="D13" s="7">
        <v>4</v>
      </c>
      <c r="E13" s="2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  <c r="Q13" s="7">
        <v>17</v>
      </c>
      <c r="R13" s="12">
        <v>18</v>
      </c>
      <c r="S13" s="12">
        <v>19</v>
      </c>
      <c r="T13" s="7">
        <v>20</v>
      </c>
      <c r="U13" s="3">
        <v>21</v>
      </c>
      <c r="V13" s="3">
        <v>22</v>
      </c>
      <c r="W13" s="10"/>
    </row>
    <row r="14" spans="1:23" ht="12.75" customHeight="1" x14ac:dyDescent="0.15">
      <c r="A14" s="119" t="s">
        <v>30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0"/>
    </row>
    <row r="15" spans="1:23" ht="12.75" customHeight="1" x14ac:dyDescent="0.15">
      <c r="A15" s="106" t="s">
        <v>74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"/>
    </row>
    <row r="16" spans="1:23" ht="12.75" customHeight="1" x14ac:dyDescent="0.15">
      <c r="A16" s="120" t="s">
        <v>31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0"/>
    </row>
    <row r="17" spans="1:23" s="51" customFormat="1" ht="36.75" customHeight="1" x14ac:dyDescent="0.15">
      <c r="A17" s="101">
        <v>1</v>
      </c>
      <c r="B17" s="107" t="s">
        <v>36</v>
      </c>
      <c r="C17" s="108">
        <v>1964</v>
      </c>
      <c r="D17" s="108">
        <v>1964</v>
      </c>
      <c r="E17" s="109" t="s">
        <v>70</v>
      </c>
      <c r="F17" s="108">
        <v>4</v>
      </c>
      <c r="G17" s="108">
        <v>3</v>
      </c>
      <c r="H17" s="110">
        <v>2500.5</v>
      </c>
      <c r="I17" s="110">
        <v>2739.5</v>
      </c>
      <c r="J17" s="110">
        <v>2117.31</v>
      </c>
      <c r="K17" s="108">
        <v>96</v>
      </c>
      <c r="L17" s="56">
        <f>P17</f>
        <v>1412979.3099999998</v>
      </c>
      <c r="M17" s="15">
        <v>0</v>
      </c>
      <c r="N17" s="15">
        <v>0</v>
      </c>
      <c r="O17" s="15">
        <v>0</v>
      </c>
      <c r="P17" s="15">
        <f>I17*U17</f>
        <v>1412979.3099999998</v>
      </c>
      <c r="Q17" s="15" t="s">
        <v>33</v>
      </c>
      <c r="R17" s="40" t="s">
        <v>38</v>
      </c>
      <c r="S17" s="107">
        <v>4</v>
      </c>
      <c r="T17" s="49">
        <v>515.78</v>
      </c>
      <c r="U17" s="49">
        <f t="shared" ref="U17:U21" si="0">T17</f>
        <v>515.78</v>
      </c>
      <c r="V17" s="97">
        <v>44196</v>
      </c>
      <c r="W17" s="50"/>
    </row>
    <row r="18" spans="1:23" s="51" customFormat="1" ht="36.75" customHeight="1" x14ac:dyDescent="0.15">
      <c r="A18" s="102"/>
      <c r="B18" s="107"/>
      <c r="C18" s="108"/>
      <c r="D18" s="108"/>
      <c r="E18" s="109"/>
      <c r="F18" s="108"/>
      <c r="G18" s="108"/>
      <c r="H18" s="110"/>
      <c r="I18" s="110"/>
      <c r="J18" s="110"/>
      <c r="K18" s="108"/>
      <c r="L18" s="52">
        <f t="shared" ref="L18:L21" si="1">P18</f>
        <v>6187571.6749999998</v>
      </c>
      <c r="M18" s="15">
        <v>0</v>
      </c>
      <c r="N18" s="15">
        <v>0</v>
      </c>
      <c r="O18" s="15">
        <v>0</v>
      </c>
      <c r="P18" s="15">
        <f>I17*T18</f>
        <v>6187571.6749999998</v>
      </c>
      <c r="Q18" s="15" t="s">
        <v>33</v>
      </c>
      <c r="R18" s="40" t="s">
        <v>40</v>
      </c>
      <c r="S18" s="107"/>
      <c r="T18" s="49">
        <v>2258.65</v>
      </c>
      <c r="U18" s="49">
        <f t="shared" si="0"/>
        <v>2258.65</v>
      </c>
      <c r="V18" s="98"/>
      <c r="W18" s="50"/>
    </row>
    <row r="19" spans="1:23" s="51" customFormat="1" ht="36.75" customHeight="1" x14ac:dyDescent="0.15">
      <c r="A19" s="102"/>
      <c r="B19" s="107"/>
      <c r="C19" s="108"/>
      <c r="D19" s="108"/>
      <c r="E19" s="109"/>
      <c r="F19" s="108"/>
      <c r="G19" s="108"/>
      <c r="H19" s="110"/>
      <c r="I19" s="110"/>
      <c r="J19" s="110"/>
      <c r="K19" s="108"/>
      <c r="L19" s="52">
        <f t="shared" si="1"/>
        <v>1993835.4949999999</v>
      </c>
      <c r="M19" s="15">
        <v>0</v>
      </c>
      <c r="N19" s="15">
        <v>0</v>
      </c>
      <c r="O19" s="15">
        <v>0</v>
      </c>
      <c r="P19" s="15">
        <f>I17*T19</f>
        <v>1993835.4949999999</v>
      </c>
      <c r="Q19" s="15" t="s">
        <v>33</v>
      </c>
      <c r="R19" s="40" t="s">
        <v>41</v>
      </c>
      <c r="S19" s="107"/>
      <c r="T19" s="49">
        <v>727.81</v>
      </c>
      <c r="U19" s="49">
        <f t="shared" si="0"/>
        <v>727.81</v>
      </c>
      <c r="V19" s="98"/>
      <c r="W19" s="50"/>
    </row>
    <row r="20" spans="1:23" s="51" customFormat="1" ht="36.75" customHeight="1" x14ac:dyDescent="0.15">
      <c r="A20" s="103"/>
      <c r="B20" s="107"/>
      <c r="C20" s="108"/>
      <c r="D20" s="108"/>
      <c r="E20" s="109"/>
      <c r="F20" s="108"/>
      <c r="G20" s="108"/>
      <c r="H20" s="110"/>
      <c r="I20" s="110"/>
      <c r="J20" s="110"/>
      <c r="K20" s="108"/>
      <c r="L20" s="52">
        <f t="shared" si="1"/>
        <v>7040515</v>
      </c>
      <c r="M20" s="15">
        <v>0</v>
      </c>
      <c r="N20" s="15">
        <v>0</v>
      </c>
      <c r="O20" s="15">
        <v>0</v>
      </c>
      <c r="P20" s="15">
        <f>I17*T20</f>
        <v>7040515</v>
      </c>
      <c r="Q20" s="15" t="s">
        <v>33</v>
      </c>
      <c r="R20" s="40" t="s">
        <v>42</v>
      </c>
      <c r="S20" s="107"/>
      <c r="T20" s="49">
        <v>2570</v>
      </c>
      <c r="U20" s="49">
        <f t="shared" si="0"/>
        <v>2570</v>
      </c>
      <c r="V20" s="99"/>
      <c r="W20" s="50"/>
    </row>
    <row r="21" spans="1:23" s="51" customFormat="1" ht="36.75" customHeight="1" x14ac:dyDescent="0.15">
      <c r="A21" s="60">
        <v>2</v>
      </c>
      <c r="B21" s="48" t="s">
        <v>60</v>
      </c>
      <c r="C21" s="18">
        <v>1984</v>
      </c>
      <c r="D21" s="18" t="s">
        <v>33</v>
      </c>
      <c r="E21" s="62" t="s">
        <v>34</v>
      </c>
      <c r="F21" s="18">
        <v>5</v>
      </c>
      <c r="G21" s="18">
        <v>4</v>
      </c>
      <c r="H21" s="19">
        <v>3009.1</v>
      </c>
      <c r="I21" s="19">
        <v>2845.6</v>
      </c>
      <c r="J21" s="19">
        <v>2531.8200000000002</v>
      </c>
      <c r="K21" s="18">
        <v>125</v>
      </c>
      <c r="L21" s="60">
        <f t="shared" si="1"/>
        <v>5554611.2000000002</v>
      </c>
      <c r="M21" s="65">
        <v>0</v>
      </c>
      <c r="N21" s="65">
        <v>0</v>
      </c>
      <c r="O21" s="65">
        <v>0</v>
      </c>
      <c r="P21" s="60">
        <f>I21*T21</f>
        <v>5554611.2000000002</v>
      </c>
      <c r="Q21" s="65" t="s">
        <v>33</v>
      </c>
      <c r="R21" s="62" t="s">
        <v>40</v>
      </c>
      <c r="S21" s="20">
        <v>1</v>
      </c>
      <c r="T21" s="49">
        <v>1952</v>
      </c>
      <c r="U21" s="57">
        <f t="shared" si="0"/>
        <v>1952</v>
      </c>
      <c r="V21" s="47">
        <v>44196</v>
      </c>
      <c r="W21" s="50"/>
    </row>
    <row r="22" spans="1:23" ht="18.75" customHeight="1" x14ac:dyDescent="0.2">
      <c r="A22" s="13"/>
      <c r="B22" s="21" t="s">
        <v>76</v>
      </c>
      <c r="C22" s="22" t="s">
        <v>33</v>
      </c>
      <c r="D22" s="22" t="s">
        <v>33</v>
      </c>
      <c r="E22" s="22" t="s">
        <v>33</v>
      </c>
      <c r="F22" s="22" t="s">
        <v>33</v>
      </c>
      <c r="G22" s="14" t="s">
        <v>33</v>
      </c>
      <c r="H22" s="23">
        <f>SUM(H17:H21)</f>
        <v>5509.6</v>
      </c>
      <c r="I22" s="23">
        <f>SUM(I17:I21)</f>
        <v>5585.1</v>
      </c>
      <c r="J22" s="23">
        <f>SUM(J17:J21)</f>
        <v>4649.13</v>
      </c>
      <c r="K22" s="23">
        <f>SUM(K17:K21)</f>
        <v>221</v>
      </c>
      <c r="L22" s="23">
        <f>SUM(L17:L21)</f>
        <v>22189512.68</v>
      </c>
      <c r="M22" s="24">
        <v>0</v>
      </c>
      <c r="N22" s="24">
        <v>0</v>
      </c>
      <c r="O22" s="24">
        <v>0</v>
      </c>
      <c r="P22" s="84">
        <f>SUM(P17:P21)</f>
        <v>22189512.68</v>
      </c>
      <c r="Q22" s="15"/>
      <c r="R22" s="25"/>
      <c r="S22" s="20">
        <f>SUM(S17:S21)</f>
        <v>5</v>
      </c>
      <c r="T22" s="16"/>
      <c r="U22" s="16"/>
      <c r="V22" s="14"/>
      <c r="W22" s="10"/>
    </row>
    <row r="23" spans="1:23" ht="18.75" customHeight="1" x14ac:dyDescent="0.15">
      <c r="A23" s="121" t="s">
        <v>46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>
        <f>SUM(P22:P22)</f>
        <v>22189512.68</v>
      </c>
      <c r="Q23" s="121"/>
      <c r="R23" s="121"/>
      <c r="S23" s="121"/>
      <c r="T23" s="121"/>
      <c r="U23" s="121"/>
      <c r="V23" s="121"/>
      <c r="W23" s="10"/>
    </row>
    <row r="24" spans="1:23" s="59" customFormat="1" ht="36.75" customHeight="1" x14ac:dyDescent="0.15">
      <c r="A24" s="106">
        <v>1</v>
      </c>
      <c r="B24" s="104" t="s">
        <v>71</v>
      </c>
      <c r="C24" s="100">
        <v>1994</v>
      </c>
      <c r="D24" s="100" t="s">
        <v>33</v>
      </c>
      <c r="E24" s="104" t="s">
        <v>72</v>
      </c>
      <c r="F24" s="100">
        <v>2</v>
      </c>
      <c r="G24" s="100">
        <v>1</v>
      </c>
      <c r="H24" s="105">
        <v>341.7</v>
      </c>
      <c r="I24" s="105">
        <v>216.4</v>
      </c>
      <c r="J24" s="105">
        <v>222.8</v>
      </c>
      <c r="K24" s="100">
        <v>12</v>
      </c>
      <c r="L24" s="43">
        <f>P24</f>
        <v>734201.92</v>
      </c>
      <c r="M24" s="15">
        <v>0</v>
      </c>
      <c r="N24" s="15">
        <v>0</v>
      </c>
      <c r="O24" s="15">
        <v>0</v>
      </c>
      <c r="P24" s="43">
        <f>I24*T24</f>
        <v>734201.92</v>
      </c>
      <c r="Q24" s="15" t="s">
        <v>33</v>
      </c>
      <c r="R24" s="41" t="s">
        <v>40</v>
      </c>
      <c r="S24" s="101">
        <v>2</v>
      </c>
      <c r="T24" s="49">
        <v>3392.8</v>
      </c>
      <c r="U24" s="49">
        <f>T24</f>
        <v>3392.8</v>
      </c>
      <c r="V24" s="97">
        <v>44561</v>
      </c>
      <c r="W24" s="58"/>
    </row>
    <row r="25" spans="1:23" s="59" customFormat="1" ht="18.75" customHeight="1" x14ac:dyDescent="0.15">
      <c r="A25" s="106"/>
      <c r="B25" s="104"/>
      <c r="C25" s="100"/>
      <c r="D25" s="100"/>
      <c r="E25" s="104"/>
      <c r="F25" s="100"/>
      <c r="G25" s="100"/>
      <c r="H25" s="105"/>
      <c r="I25" s="105"/>
      <c r="J25" s="105"/>
      <c r="K25" s="100"/>
      <c r="L25" s="43">
        <f>P25</f>
        <v>2967785.3400000003</v>
      </c>
      <c r="M25" s="15">
        <v>0</v>
      </c>
      <c r="N25" s="15">
        <v>0</v>
      </c>
      <c r="O25" s="15">
        <v>0</v>
      </c>
      <c r="P25" s="43">
        <f>I24*T25</f>
        <v>2967785.3400000003</v>
      </c>
      <c r="Q25" s="15" t="s">
        <v>33</v>
      </c>
      <c r="R25" s="42" t="s">
        <v>73</v>
      </c>
      <c r="S25" s="103"/>
      <c r="T25" s="49">
        <v>13714.35</v>
      </c>
      <c r="U25" s="49">
        <f>T25</f>
        <v>13714.35</v>
      </c>
      <c r="V25" s="99"/>
      <c r="W25" s="58"/>
    </row>
    <row r="26" spans="1:23" s="59" customFormat="1" ht="35.25" customHeight="1" x14ac:dyDescent="0.15">
      <c r="A26" s="101">
        <v>2</v>
      </c>
      <c r="B26" s="104" t="s">
        <v>47</v>
      </c>
      <c r="C26" s="100">
        <v>1980</v>
      </c>
      <c r="D26" s="100">
        <v>1980</v>
      </c>
      <c r="E26" s="104" t="s">
        <v>69</v>
      </c>
      <c r="F26" s="100">
        <v>5</v>
      </c>
      <c r="G26" s="100">
        <v>4</v>
      </c>
      <c r="H26" s="105">
        <v>3050</v>
      </c>
      <c r="I26" s="105">
        <v>2721</v>
      </c>
      <c r="J26" s="105">
        <v>2186.04</v>
      </c>
      <c r="K26" s="100">
        <v>126</v>
      </c>
      <c r="L26" s="43">
        <f t="shared" ref="L26:L32" si="2">P26</f>
        <v>1527514.98</v>
      </c>
      <c r="M26" s="15">
        <v>0</v>
      </c>
      <c r="N26" s="15">
        <v>0</v>
      </c>
      <c r="O26" s="15">
        <v>0</v>
      </c>
      <c r="P26" s="43">
        <f>I26*T26</f>
        <v>1527514.98</v>
      </c>
      <c r="Q26" s="15" t="s">
        <v>33</v>
      </c>
      <c r="R26" s="41" t="s">
        <v>38</v>
      </c>
      <c r="S26" s="101">
        <v>4</v>
      </c>
      <c r="T26" s="49">
        <v>561.38</v>
      </c>
      <c r="U26" s="49">
        <f t="shared" ref="U26:U40" si="3">T26</f>
        <v>561.38</v>
      </c>
      <c r="V26" s="97">
        <v>44561</v>
      </c>
      <c r="W26" s="58"/>
    </row>
    <row r="27" spans="1:23" s="59" customFormat="1" ht="41.25" customHeight="1" x14ac:dyDescent="0.15">
      <c r="A27" s="102"/>
      <c r="B27" s="104"/>
      <c r="C27" s="100"/>
      <c r="D27" s="100"/>
      <c r="E27" s="104"/>
      <c r="F27" s="100"/>
      <c r="G27" s="100"/>
      <c r="H27" s="105"/>
      <c r="I27" s="105"/>
      <c r="J27" s="105"/>
      <c r="K27" s="100"/>
      <c r="L27" s="43">
        <f t="shared" si="2"/>
        <v>1809465</v>
      </c>
      <c r="M27" s="15">
        <v>0</v>
      </c>
      <c r="N27" s="15">
        <v>0</v>
      </c>
      <c r="O27" s="15">
        <v>0</v>
      </c>
      <c r="P27" s="43">
        <f>I26*T27</f>
        <v>1809465</v>
      </c>
      <c r="Q27" s="15" t="s">
        <v>33</v>
      </c>
      <c r="R27" s="41" t="s">
        <v>41</v>
      </c>
      <c r="S27" s="102"/>
      <c r="T27" s="49">
        <v>665</v>
      </c>
      <c r="U27" s="49">
        <f t="shared" si="3"/>
        <v>665</v>
      </c>
      <c r="V27" s="98"/>
      <c r="W27" s="58"/>
    </row>
    <row r="28" spans="1:23" s="59" customFormat="1" ht="44.25" customHeight="1" x14ac:dyDescent="0.15">
      <c r="A28" s="102"/>
      <c r="B28" s="104"/>
      <c r="C28" s="100"/>
      <c r="D28" s="100"/>
      <c r="E28" s="104"/>
      <c r="F28" s="100"/>
      <c r="G28" s="100"/>
      <c r="H28" s="105"/>
      <c r="I28" s="105"/>
      <c r="J28" s="105"/>
      <c r="K28" s="100"/>
      <c r="L28" s="43">
        <f t="shared" si="2"/>
        <v>2521741.17</v>
      </c>
      <c r="M28" s="15">
        <v>0</v>
      </c>
      <c r="N28" s="15">
        <v>0</v>
      </c>
      <c r="O28" s="15">
        <v>0</v>
      </c>
      <c r="P28" s="43">
        <f>I26*T28</f>
        <v>2521741.17</v>
      </c>
      <c r="Q28" s="15" t="s">
        <v>33</v>
      </c>
      <c r="R28" s="41" t="s">
        <v>39</v>
      </c>
      <c r="S28" s="102"/>
      <c r="T28" s="49">
        <v>926.77</v>
      </c>
      <c r="U28" s="49">
        <f t="shared" si="3"/>
        <v>926.77</v>
      </c>
      <c r="V28" s="98"/>
      <c r="W28" s="58"/>
    </row>
    <row r="29" spans="1:23" s="59" customFormat="1" ht="18.75" customHeight="1" x14ac:dyDescent="0.15">
      <c r="A29" s="103"/>
      <c r="B29" s="104"/>
      <c r="C29" s="100"/>
      <c r="D29" s="100"/>
      <c r="E29" s="104"/>
      <c r="F29" s="100"/>
      <c r="G29" s="100"/>
      <c r="H29" s="105"/>
      <c r="I29" s="105"/>
      <c r="J29" s="105"/>
      <c r="K29" s="100"/>
      <c r="L29" s="43">
        <f t="shared" si="2"/>
        <v>5594376</v>
      </c>
      <c r="M29" s="15">
        <v>0</v>
      </c>
      <c r="N29" s="15">
        <v>0</v>
      </c>
      <c r="O29" s="15">
        <v>0</v>
      </c>
      <c r="P29" s="43">
        <f>I26*T29</f>
        <v>5594376</v>
      </c>
      <c r="Q29" s="15" t="s">
        <v>33</v>
      </c>
      <c r="R29" s="41" t="s">
        <v>42</v>
      </c>
      <c r="S29" s="103"/>
      <c r="T29" s="49">
        <v>2056</v>
      </c>
      <c r="U29" s="49">
        <f t="shared" si="3"/>
        <v>2056</v>
      </c>
      <c r="V29" s="99"/>
      <c r="W29" s="58"/>
    </row>
    <row r="30" spans="1:23" s="59" customFormat="1" ht="33.75" customHeight="1" x14ac:dyDescent="0.15">
      <c r="A30" s="101">
        <v>3</v>
      </c>
      <c r="B30" s="104" t="s">
        <v>48</v>
      </c>
      <c r="C30" s="100">
        <v>1983</v>
      </c>
      <c r="D30" s="100">
        <v>1983</v>
      </c>
      <c r="E30" s="104" t="s">
        <v>69</v>
      </c>
      <c r="F30" s="100">
        <v>5</v>
      </c>
      <c r="G30" s="100">
        <v>5</v>
      </c>
      <c r="H30" s="105">
        <v>4077.5</v>
      </c>
      <c r="I30" s="105">
        <v>3579</v>
      </c>
      <c r="J30" s="105">
        <v>2848.17</v>
      </c>
      <c r="K30" s="100">
        <v>198</v>
      </c>
      <c r="L30" s="43">
        <f t="shared" si="2"/>
        <v>2009179.02</v>
      </c>
      <c r="M30" s="15">
        <v>0</v>
      </c>
      <c r="N30" s="15">
        <v>0</v>
      </c>
      <c r="O30" s="15">
        <v>0</v>
      </c>
      <c r="P30" s="43">
        <f>I30*T30</f>
        <v>2009179.02</v>
      </c>
      <c r="Q30" s="15" t="s">
        <v>33</v>
      </c>
      <c r="R30" s="41" t="s">
        <v>38</v>
      </c>
      <c r="S30" s="101">
        <v>4</v>
      </c>
      <c r="T30" s="49">
        <v>561.38</v>
      </c>
      <c r="U30" s="49">
        <f t="shared" si="3"/>
        <v>561.38</v>
      </c>
      <c r="V30" s="97">
        <v>44561</v>
      </c>
      <c r="W30" s="58"/>
    </row>
    <row r="31" spans="1:23" s="59" customFormat="1" ht="40.5" customHeight="1" x14ac:dyDescent="0.15">
      <c r="A31" s="102"/>
      <c r="B31" s="104"/>
      <c r="C31" s="100"/>
      <c r="D31" s="100"/>
      <c r="E31" s="104"/>
      <c r="F31" s="100"/>
      <c r="G31" s="100"/>
      <c r="H31" s="105"/>
      <c r="I31" s="105"/>
      <c r="J31" s="105"/>
      <c r="K31" s="100"/>
      <c r="L31" s="43">
        <f t="shared" si="2"/>
        <v>2380035</v>
      </c>
      <c r="M31" s="15">
        <v>0</v>
      </c>
      <c r="N31" s="15">
        <v>0</v>
      </c>
      <c r="O31" s="15">
        <v>0</v>
      </c>
      <c r="P31" s="43">
        <f>I30*T31</f>
        <v>2380035</v>
      </c>
      <c r="Q31" s="15" t="s">
        <v>33</v>
      </c>
      <c r="R31" s="41" t="s">
        <v>41</v>
      </c>
      <c r="S31" s="102"/>
      <c r="T31" s="49">
        <v>665</v>
      </c>
      <c r="U31" s="49">
        <f t="shared" si="3"/>
        <v>665</v>
      </c>
      <c r="V31" s="98"/>
      <c r="W31" s="58"/>
    </row>
    <row r="32" spans="1:23" s="59" customFormat="1" ht="38.25" customHeight="1" x14ac:dyDescent="0.15">
      <c r="A32" s="102"/>
      <c r="B32" s="104"/>
      <c r="C32" s="100"/>
      <c r="D32" s="100"/>
      <c r="E32" s="104"/>
      <c r="F32" s="100"/>
      <c r="G32" s="100"/>
      <c r="H32" s="105"/>
      <c r="I32" s="105"/>
      <c r="J32" s="105"/>
      <c r="K32" s="100"/>
      <c r="L32" s="43">
        <f t="shared" si="2"/>
        <v>3316909.83</v>
      </c>
      <c r="M32" s="15">
        <v>0</v>
      </c>
      <c r="N32" s="15">
        <v>0</v>
      </c>
      <c r="O32" s="15">
        <v>0</v>
      </c>
      <c r="P32" s="43">
        <f>I30*T32</f>
        <v>3316909.83</v>
      </c>
      <c r="Q32" s="15" t="s">
        <v>33</v>
      </c>
      <c r="R32" s="41" t="s">
        <v>39</v>
      </c>
      <c r="S32" s="102"/>
      <c r="T32" s="49">
        <v>926.77</v>
      </c>
      <c r="U32" s="49">
        <f t="shared" si="3"/>
        <v>926.77</v>
      </c>
      <c r="V32" s="98"/>
      <c r="W32" s="58"/>
    </row>
    <row r="33" spans="1:23" s="59" customFormat="1" ht="18.75" customHeight="1" x14ac:dyDescent="0.15">
      <c r="A33" s="103"/>
      <c r="B33" s="104"/>
      <c r="C33" s="100"/>
      <c r="D33" s="100"/>
      <c r="E33" s="104"/>
      <c r="F33" s="100"/>
      <c r="G33" s="100"/>
      <c r="H33" s="105"/>
      <c r="I33" s="105"/>
      <c r="J33" s="105"/>
      <c r="K33" s="100"/>
      <c r="L33" s="43">
        <f>P33</f>
        <v>5648664.1200000001</v>
      </c>
      <c r="M33" s="15">
        <v>0</v>
      </c>
      <c r="N33" s="15">
        <v>0</v>
      </c>
      <c r="O33" s="15">
        <v>0</v>
      </c>
      <c r="P33" s="43">
        <f>I30*T33</f>
        <v>5648664.1200000001</v>
      </c>
      <c r="Q33" s="15" t="s">
        <v>33</v>
      </c>
      <c r="R33" s="41" t="s">
        <v>35</v>
      </c>
      <c r="S33" s="103"/>
      <c r="T33" s="49">
        <v>1578.28</v>
      </c>
      <c r="U33" s="49">
        <f t="shared" si="3"/>
        <v>1578.28</v>
      </c>
      <c r="V33" s="99"/>
      <c r="W33" s="58"/>
    </row>
    <row r="34" spans="1:23" s="59" customFormat="1" ht="42" customHeight="1" x14ac:dyDescent="0.15">
      <c r="A34" s="60">
        <v>4</v>
      </c>
      <c r="B34" s="62" t="s">
        <v>61</v>
      </c>
      <c r="C34" s="62">
        <v>1972</v>
      </c>
      <c r="D34" s="62">
        <v>1972</v>
      </c>
      <c r="E34" s="62" t="s">
        <v>62</v>
      </c>
      <c r="F34" s="62">
        <v>5</v>
      </c>
      <c r="G34" s="62">
        <v>4</v>
      </c>
      <c r="H34" s="69">
        <v>3447</v>
      </c>
      <c r="I34" s="38">
        <v>2582.1</v>
      </c>
      <c r="J34" s="38">
        <v>2197.19</v>
      </c>
      <c r="K34" s="62">
        <v>140</v>
      </c>
      <c r="L34" s="65">
        <f t="shared" ref="L34" si="4">P34</f>
        <v>5040259.2</v>
      </c>
      <c r="M34" s="65">
        <v>0</v>
      </c>
      <c r="N34" s="65">
        <v>0</v>
      </c>
      <c r="O34" s="65">
        <v>0</v>
      </c>
      <c r="P34" s="65">
        <f>I34*U34</f>
        <v>5040259.2</v>
      </c>
      <c r="Q34" s="65" t="s">
        <v>33</v>
      </c>
      <c r="R34" s="62" t="s">
        <v>40</v>
      </c>
      <c r="S34" s="61">
        <v>1</v>
      </c>
      <c r="T34" s="57">
        <v>1952</v>
      </c>
      <c r="U34" s="49">
        <f t="shared" si="3"/>
        <v>1952</v>
      </c>
      <c r="V34" s="47">
        <v>44561</v>
      </c>
      <c r="W34" s="58"/>
    </row>
    <row r="35" spans="1:23" s="59" customFormat="1" ht="42.75" customHeight="1" x14ac:dyDescent="0.15">
      <c r="A35" s="106">
        <v>5</v>
      </c>
      <c r="B35" s="104" t="s">
        <v>45</v>
      </c>
      <c r="C35" s="100">
        <v>1974</v>
      </c>
      <c r="D35" s="100">
        <v>1974</v>
      </c>
      <c r="E35" s="104" t="s">
        <v>70</v>
      </c>
      <c r="F35" s="100">
        <v>5</v>
      </c>
      <c r="G35" s="100">
        <v>4</v>
      </c>
      <c r="H35" s="105">
        <v>3636.2</v>
      </c>
      <c r="I35" s="105">
        <v>3371.8</v>
      </c>
      <c r="J35" s="105">
        <v>2482.11</v>
      </c>
      <c r="K35" s="100">
        <v>196</v>
      </c>
      <c r="L35" s="43">
        <f t="shared" ref="L35:L40" si="5">P35</f>
        <v>1892861.084</v>
      </c>
      <c r="M35" s="15">
        <v>0</v>
      </c>
      <c r="N35" s="15">
        <v>0</v>
      </c>
      <c r="O35" s="15">
        <v>0</v>
      </c>
      <c r="P35" s="43">
        <f>I35*T35</f>
        <v>1892861.084</v>
      </c>
      <c r="Q35" s="15" t="s">
        <v>33</v>
      </c>
      <c r="R35" s="41" t="s">
        <v>38</v>
      </c>
      <c r="S35" s="101">
        <v>5</v>
      </c>
      <c r="T35" s="49">
        <v>561.38</v>
      </c>
      <c r="U35" s="49">
        <f t="shared" si="3"/>
        <v>561.38</v>
      </c>
      <c r="V35" s="97">
        <v>44561</v>
      </c>
      <c r="W35" s="58"/>
    </row>
    <row r="36" spans="1:23" s="59" customFormat="1" ht="32.25" customHeight="1" x14ac:dyDescent="0.15">
      <c r="A36" s="106"/>
      <c r="B36" s="104"/>
      <c r="C36" s="100"/>
      <c r="D36" s="100"/>
      <c r="E36" s="104"/>
      <c r="F36" s="100"/>
      <c r="G36" s="100"/>
      <c r="H36" s="105"/>
      <c r="I36" s="105"/>
      <c r="J36" s="105"/>
      <c r="K36" s="100"/>
      <c r="L36" s="43">
        <f t="shared" si="5"/>
        <v>3124883.0860000001</v>
      </c>
      <c r="M36" s="15">
        <v>0</v>
      </c>
      <c r="N36" s="15">
        <v>0</v>
      </c>
      <c r="O36" s="15">
        <v>0</v>
      </c>
      <c r="P36" s="43">
        <f>I35*T36</f>
        <v>3124883.0860000001</v>
      </c>
      <c r="Q36" s="15" t="s">
        <v>33</v>
      </c>
      <c r="R36" s="41" t="s">
        <v>39</v>
      </c>
      <c r="S36" s="102"/>
      <c r="T36" s="49">
        <v>926.77</v>
      </c>
      <c r="U36" s="49">
        <f t="shared" si="3"/>
        <v>926.77</v>
      </c>
      <c r="V36" s="98"/>
      <c r="W36" s="58"/>
    </row>
    <row r="37" spans="1:23" s="59" customFormat="1" ht="36.75" customHeight="1" x14ac:dyDescent="0.15">
      <c r="A37" s="106"/>
      <c r="B37" s="104"/>
      <c r="C37" s="100"/>
      <c r="D37" s="100"/>
      <c r="E37" s="104"/>
      <c r="F37" s="100"/>
      <c r="G37" s="100"/>
      <c r="H37" s="105"/>
      <c r="I37" s="105"/>
      <c r="J37" s="105"/>
      <c r="K37" s="100"/>
      <c r="L37" s="43">
        <f t="shared" si="5"/>
        <v>2242247</v>
      </c>
      <c r="M37" s="15">
        <v>0</v>
      </c>
      <c r="N37" s="15">
        <v>0</v>
      </c>
      <c r="O37" s="15">
        <v>0</v>
      </c>
      <c r="P37" s="43">
        <f>I35*T37</f>
        <v>2242247</v>
      </c>
      <c r="Q37" s="15" t="s">
        <v>33</v>
      </c>
      <c r="R37" s="41" t="s">
        <v>41</v>
      </c>
      <c r="S37" s="102"/>
      <c r="T37" s="49">
        <v>665</v>
      </c>
      <c r="U37" s="49">
        <f t="shared" si="3"/>
        <v>665</v>
      </c>
      <c r="V37" s="98"/>
      <c r="W37" s="58"/>
    </row>
    <row r="38" spans="1:23" s="59" customFormat="1" ht="32.25" customHeight="1" x14ac:dyDescent="0.15">
      <c r="A38" s="106"/>
      <c r="B38" s="104"/>
      <c r="C38" s="100"/>
      <c r="D38" s="100"/>
      <c r="E38" s="104"/>
      <c r="F38" s="100"/>
      <c r="G38" s="100"/>
      <c r="H38" s="105"/>
      <c r="I38" s="105"/>
      <c r="J38" s="105"/>
      <c r="K38" s="100"/>
      <c r="L38" s="43">
        <f t="shared" si="5"/>
        <v>6581753.6000000006</v>
      </c>
      <c r="M38" s="15">
        <v>0</v>
      </c>
      <c r="N38" s="15">
        <v>0</v>
      </c>
      <c r="O38" s="15">
        <v>0</v>
      </c>
      <c r="P38" s="43">
        <f>I35*T38</f>
        <v>6581753.6000000006</v>
      </c>
      <c r="Q38" s="15" t="s">
        <v>33</v>
      </c>
      <c r="R38" s="41" t="s">
        <v>40</v>
      </c>
      <c r="S38" s="102"/>
      <c r="T38" s="49">
        <v>1952</v>
      </c>
      <c r="U38" s="49">
        <f t="shared" si="3"/>
        <v>1952</v>
      </c>
      <c r="V38" s="98"/>
      <c r="W38" s="58"/>
    </row>
    <row r="39" spans="1:23" s="59" customFormat="1" ht="18.75" customHeight="1" x14ac:dyDescent="0.15">
      <c r="A39" s="106"/>
      <c r="B39" s="104"/>
      <c r="C39" s="100"/>
      <c r="D39" s="100"/>
      <c r="E39" s="104"/>
      <c r="F39" s="100"/>
      <c r="G39" s="100"/>
      <c r="H39" s="105"/>
      <c r="I39" s="105"/>
      <c r="J39" s="105"/>
      <c r="K39" s="100"/>
      <c r="L39" s="43">
        <f t="shared" si="5"/>
        <v>6932420.8000000007</v>
      </c>
      <c r="M39" s="15">
        <v>0</v>
      </c>
      <c r="N39" s="15">
        <v>0</v>
      </c>
      <c r="O39" s="15">
        <v>0</v>
      </c>
      <c r="P39" s="43">
        <f>I35*T39</f>
        <v>6932420.8000000007</v>
      </c>
      <c r="Q39" s="15" t="s">
        <v>33</v>
      </c>
      <c r="R39" s="41" t="s">
        <v>42</v>
      </c>
      <c r="S39" s="103"/>
      <c r="T39" s="49">
        <v>2056</v>
      </c>
      <c r="U39" s="49">
        <f t="shared" si="3"/>
        <v>2056</v>
      </c>
      <c r="V39" s="99"/>
      <c r="W39" s="58"/>
    </row>
    <row r="40" spans="1:23" s="59" customFormat="1" ht="18.75" customHeight="1" x14ac:dyDescent="0.15">
      <c r="A40" s="61">
        <v>6</v>
      </c>
      <c r="B40" s="63" t="s">
        <v>32</v>
      </c>
      <c r="C40" s="53">
        <v>1987</v>
      </c>
      <c r="D40" s="53">
        <v>1987</v>
      </c>
      <c r="E40" s="54" t="s">
        <v>69</v>
      </c>
      <c r="F40" s="53">
        <v>5</v>
      </c>
      <c r="G40" s="53">
        <v>8</v>
      </c>
      <c r="H40" s="55">
        <v>5790.9</v>
      </c>
      <c r="I40" s="55">
        <v>5790.9</v>
      </c>
      <c r="J40" s="55">
        <v>5235.79</v>
      </c>
      <c r="K40" s="53">
        <v>288</v>
      </c>
      <c r="L40" s="65">
        <f t="shared" si="5"/>
        <v>9128079.852</v>
      </c>
      <c r="M40" s="65">
        <v>0</v>
      </c>
      <c r="N40" s="65">
        <v>0</v>
      </c>
      <c r="O40" s="65">
        <v>0</v>
      </c>
      <c r="P40" s="65">
        <f>I40*U40</f>
        <v>9128079.852</v>
      </c>
      <c r="Q40" s="65" t="s">
        <v>33</v>
      </c>
      <c r="R40" s="64" t="s">
        <v>35</v>
      </c>
      <c r="S40" s="32">
        <v>1</v>
      </c>
      <c r="T40" s="57">
        <v>1576.28</v>
      </c>
      <c r="U40" s="49">
        <f t="shared" si="3"/>
        <v>1576.28</v>
      </c>
      <c r="V40" s="47">
        <v>44561</v>
      </c>
      <c r="W40" s="58"/>
    </row>
    <row r="41" spans="1:23" ht="25.35" customHeight="1" x14ac:dyDescent="0.15">
      <c r="A41" s="28"/>
      <c r="B41" s="21" t="s">
        <v>79</v>
      </c>
      <c r="C41" s="22" t="s">
        <v>33</v>
      </c>
      <c r="D41" s="22" t="s">
        <v>33</v>
      </c>
      <c r="E41" s="22" t="s">
        <v>33</v>
      </c>
      <c r="F41" s="22" t="s">
        <v>33</v>
      </c>
      <c r="G41" s="22" t="s">
        <v>33</v>
      </c>
      <c r="H41" s="29">
        <f>SUM(H24:H40)</f>
        <v>20343.300000000003</v>
      </c>
      <c r="I41" s="29">
        <f t="shared" ref="I41:L41" si="6">SUM(I24:I40)</f>
        <v>18261.199999999997</v>
      </c>
      <c r="J41" s="29">
        <f t="shared" si="6"/>
        <v>15172.100000000002</v>
      </c>
      <c r="K41" s="29">
        <f t="shared" si="6"/>
        <v>960</v>
      </c>
      <c r="L41" s="29">
        <f t="shared" si="6"/>
        <v>63452377.002000004</v>
      </c>
      <c r="M41" s="30">
        <v>0</v>
      </c>
      <c r="N41" s="30">
        <v>0</v>
      </c>
      <c r="O41" s="30">
        <v>0</v>
      </c>
      <c r="P41" s="31">
        <f>SUM(P24:P40)</f>
        <v>63452377.002000004</v>
      </c>
      <c r="Q41" s="28"/>
      <c r="R41" s="28" t="s">
        <v>43</v>
      </c>
      <c r="S41" s="8">
        <f>SUM(S24:S40)</f>
        <v>17</v>
      </c>
      <c r="T41" s="28"/>
      <c r="U41" s="28"/>
      <c r="V41" s="28"/>
      <c r="W41" s="10"/>
    </row>
    <row r="42" spans="1:23" ht="12.95" customHeight="1" x14ac:dyDescent="0.15">
      <c r="A42" s="114" t="s">
        <v>51</v>
      </c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0"/>
    </row>
    <row r="43" spans="1:23" s="51" customFormat="1" ht="35.85" customHeight="1" x14ac:dyDescent="0.15">
      <c r="A43" s="111">
        <v>1</v>
      </c>
      <c r="B43" s="111" t="s">
        <v>52</v>
      </c>
      <c r="C43" s="111">
        <v>1972</v>
      </c>
      <c r="D43" s="111" t="s">
        <v>33</v>
      </c>
      <c r="E43" s="111" t="s">
        <v>34</v>
      </c>
      <c r="F43" s="111">
        <v>5</v>
      </c>
      <c r="G43" s="111">
        <v>4</v>
      </c>
      <c r="H43" s="116">
        <v>2750.6</v>
      </c>
      <c r="I43" s="116">
        <v>2750.6</v>
      </c>
      <c r="J43" s="116">
        <v>1571.2</v>
      </c>
      <c r="K43" s="111">
        <v>121</v>
      </c>
      <c r="L43" s="70">
        <f t="shared" ref="L43:L50" si="7">P43</f>
        <v>1544131.828</v>
      </c>
      <c r="M43" s="15">
        <v>0</v>
      </c>
      <c r="N43" s="15">
        <v>0</v>
      </c>
      <c r="O43" s="15">
        <v>0</v>
      </c>
      <c r="P43" s="15">
        <f>I43*561.38</f>
        <v>1544131.828</v>
      </c>
      <c r="Q43" s="15" t="s">
        <v>33</v>
      </c>
      <c r="R43" s="41" t="s">
        <v>38</v>
      </c>
      <c r="S43" s="107">
        <v>3</v>
      </c>
      <c r="T43" s="49">
        <v>561.38</v>
      </c>
      <c r="U43" s="49">
        <f>T43</f>
        <v>561.38</v>
      </c>
      <c r="V43" s="97">
        <v>44926</v>
      </c>
      <c r="W43" s="50"/>
    </row>
    <row r="44" spans="1:23" s="51" customFormat="1" ht="35.85" customHeight="1" x14ac:dyDescent="0.15">
      <c r="A44" s="112"/>
      <c r="B44" s="112"/>
      <c r="C44" s="112"/>
      <c r="D44" s="112"/>
      <c r="E44" s="112"/>
      <c r="F44" s="112"/>
      <c r="G44" s="112"/>
      <c r="H44" s="117"/>
      <c r="I44" s="117"/>
      <c r="J44" s="117"/>
      <c r="K44" s="112"/>
      <c r="L44" s="70">
        <f t="shared" si="7"/>
        <v>2549173.5619999999</v>
      </c>
      <c r="M44" s="15">
        <v>0</v>
      </c>
      <c r="N44" s="15">
        <v>0</v>
      </c>
      <c r="O44" s="15">
        <v>0</v>
      </c>
      <c r="P44" s="15">
        <f>I43*T44</f>
        <v>2549173.5619999999</v>
      </c>
      <c r="Q44" s="15" t="s">
        <v>33</v>
      </c>
      <c r="R44" s="41" t="s">
        <v>39</v>
      </c>
      <c r="S44" s="107"/>
      <c r="T44" s="49">
        <v>926.77</v>
      </c>
      <c r="U44" s="49">
        <f t="shared" ref="U44:U50" si="8">T44</f>
        <v>926.77</v>
      </c>
      <c r="V44" s="102"/>
      <c r="W44" s="50"/>
    </row>
    <row r="45" spans="1:23" s="51" customFormat="1" ht="35.85" customHeight="1" x14ac:dyDescent="0.15">
      <c r="A45" s="113"/>
      <c r="B45" s="113"/>
      <c r="C45" s="113"/>
      <c r="D45" s="113"/>
      <c r="E45" s="113"/>
      <c r="F45" s="113"/>
      <c r="G45" s="113"/>
      <c r="H45" s="118"/>
      <c r="I45" s="118"/>
      <c r="J45" s="118"/>
      <c r="K45" s="113"/>
      <c r="L45" s="70">
        <f t="shared" si="7"/>
        <v>1829149</v>
      </c>
      <c r="M45" s="15">
        <v>0</v>
      </c>
      <c r="N45" s="15">
        <v>0</v>
      </c>
      <c r="O45" s="15">
        <v>0</v>
      </c>
      <c r="P45" s="15">
        <f>I43*T45</f>
        <v>1829149</v>
      </c>
      <c r="Q45" s="15" t="s">
        <v>33</v>
      </c>
      <c r="R45" s="41" t="s">
        <v>41</v>
      </c>
      <c r="S45" s="107"/>
      <c r="T45" s="49">
        <v>665</v>
      </c>
      <c r="U45" s="49">
        <f t="shared" si="8"/>
        <v>665</v>
      </c>
      <c r="V45" s="103"/>
      <c r="W45" s="50"/>
    </row>
    <row r="46" spans="1:23" s="51" customFormat="1" ht="35.85" customHeight="1" x14ac:dyDescent="0.15">
      <c r="A46" s="107">
        <v>2</v>
      </c>
      <c r="B46" s="104" t="s">
        <v>75</v>
      </c>
      <c r="C46" s="100">
        <v>1984</v>
      </c>
      <c r="D46" s="100">
        <v>1984</v>
      </c>
      <c r="E46" s="104" t="s">
        <v>69</v>
      </c>
      <c r="F46" s="100">
        <v>5</v>
      </c>
      <c r="G46" s="100">
        <v>6</v>
      </c>
      <c r="H46" s="105">
        <v>4908.6000000000004</v>
      </c>
      <c r="I46" s="105">
        <v>4419</v>
      </c>
      <c r="J46" s="105">
        <v>3615.03</v>
      </c>
      <c r="K46" s="100">
        <v>232</v>
      </c>
      <c r="L46" s="15">
        <f t="shared" si="7"/>
        <v>2480738.2200000002</v>
      </c>
      <c r="M46" s="15">
        <v>0</v>
      </c>
      <c r="N46" s="15">
        <v>0</v>
      </c>
      <c r="O46" s="15">
        <v>0</v>
      </c>
      <c r="P46" s="15">
        <f>I46*T46</f>
        <v>2480738.2200000002</v>
      </c>
      <c r="Q46" s="15" t="s">
        <v>33</v>
      </c>
      <c r="R46" s="41" t="s">
        <v>38</v>
      </c>
      <c r="S46" s="106">
        <v>5</v>
      </c>
      <c r="T46" s="49">
        <v>561.38</v>
      </c>
      <c r="U46" s="49">
        <f t="shared" si="8"/>
        <v>561.38</v>
      </c>
      <c r="V46" s="97">
        <v>44926</v>
      </c>
      <c r="W46" s="50"/>
    </row>
    <row r="47" spans="1:23" s="51" customFormat="1" ht="35.85" customHeight="1" x14ac:dyDescent="0.15">
      <c r="A47" s="107"/>
      <c r="B47" s="104"/>
      <c r="C47" s="100"/>
      <c r="D47" s="100"/>
      <c r="E47" s="104"/>
      <c r="F47" s="100"/>
      <c r="G47" s="100"/>
      <c r="H47" s="105"/>
      <c r="I47" s="105"/>
      <c r="J47" s="105"/>
      <c r="K47" s="100"/>
      <c r="L47" s="15">
        <f t="shared" si="7"/>
        <v>4095396.63</v>
      </c>
      <c r="M47" s="15">
        <v>0</v>
      </c>
      <c r="N47" s="15">
        <v>0</v>
      </c>
      <c r="O47" s="15">
        <v>0</v>
      </c>
      <c r="P47" s="15">
        <f>I46*T47</f>
        <v>4095396.63</v>
      </c>
      <c r="Q47" s="15" t="s">
        <v>33</v>
      </c>
      <c r="R47" s="41" t="s">
        <v>39</v>
      </c>
      <c r="S47" s="106"/>
      <c r="T47" s="49">
        <v>926.77</v>
      </c>
      <c r="U47" s="49">
        <f t="shared" si="8"/>
        <v>926.77</v>
      </c>
      <c r="V47" s="102"/>
      <c r="W47" s="50"/>
    </row>
    <row r="48" spans="1:23" s="51" customFormat="1" ht="35.85" customHeight="1" x14ac:dyDescent="0.15">
      <c r="A48" s="107"/>
      <c r="B48" s="104"/>
      <c r="C48" s="100"/>
      <c r="D48" s="100"/>
      <c r="E48" s="104"/>
      <c r="F48" s="100"/>
      <c r="G48" s="100"/>
      <c r="H48" s="105"/>
      <c r="I48" s="105"/>
      <c r="J48" s="105"/>
      <c r="K48" s="100"/>
      <c r="L48" s="15">
        <f t="shared" si="7"/>
        <v>2938635</v>
      </c>
      <c r="M48" s="15">
        <v>0</v>
      </c>
      <c r="N48" s="15">
        <v>0</v>
      </c>
      <c r="O48" s="15">
        <v>0</v>
      </c>
      <c r="P48" s="15">
        <f>I46*T48</f>
        <v>2938635</v>
      </c>
      <c r="Q48" s="15" t="s">
        <v>33</v>
      </c>
      <c r="R48" s="41" t="s">
        <v>41</v>
      </c>
      <c r="S48" s="106"/>
      <c r="T48" s="49">
        <v>665</v>
      </c>
      <c r="U48" s="49">
        <f t="shared" si="8"/>
        <v>665</v>
      </c>
      <c r="V48" s="102"/>
      <c r="W48" s="50"/>
    </row>
    <row r="49" spans="1:23" s="51" customFormat="1" ht="35.85" customHeight="1" x14ac:dyDescent="0.15">
      <c r="A49" s="107"/>
      <c r="B49" s="104"/>
      <c r="C49" s="100"/>
      <c r="D49" s="100"/>
      <c r="E49" s="104"/>
      <c r="F49" s="100"/>
      <c r="G49" s="100"/>
      <c r="H49" s="105"/>
      <c r="I49" s="105"/>
      <c r="J49" s="105"/>
      <c r="K49" s="100"/>
      <c r="L49" s="15">
        <f t="shared" si="7"/>
        <v>8625888</v>
      </c>
      <c r="M49" s="15">
        <v>0</v>
      </c>
      <c r="N49" s="15">
        <v>0</v>
      </c>
      <c r="O49" s="15">
        <v>0</v>
      </c>
      <c r="P49" s="15">
        <f>I46*T49</f>
        <v>8625888</v>
      </c>
      <c r="Q49" s="15" t="s">
        <v>33</v>
      </c>
      <c r="R49" s="41" t="s">
        <v>40</v>
      </c>
      <c r="S49" s="106"/>
      <c r="T49" s="57">
        <v>1952</v>
      </c>
      <c r="U49" s="49">
        <f t="shared" si="8"/>
        <v>1952</v>
      </c>
      <c r="V49" s="102"/>
      <c r="W49" s="50"/>
    </row>
    <row r="50" spans="1:23" s="51" customFormat="1" ht="35.85" customHeight="1" x14ac:dyDescent="0.15">
      <c r="A50" s="107"/>
      <c r="B50" s="104"/>
      <c r="C50" s="100"/>
      <c r="D50" s="100"/>
      <c r="E50" s="104"/>
      <c r="F50" s="100"/>
      <c r="G50" s="100"/>
      <c r="H50" s="105"/>
      <c r="I50" s="105"/>
      <c r="J50" s="105"/>
      <c r="K50" s="100"/>
      <c r="L50" s="15">
        <f t="shared" si="7"/>
        <v>9085464</v>
      </c>
      <c r="M50" s="15">
        <v>0</v>
      </c>
      <c r="N50" s="15">
        <v>0</v>
      </c>
      <c r="O50" s="15">
        <v>0</v>
      </c>
      <c r="P50" s="15">
        <f>I46*T50</f>
        <v>9085464</v>
      </c>
      <c r="Q50" s="15" t="s">
        <v>33</v>
      </c>
      <c r="R50" s="41" t="s">
        <v>42</v>
      </c>
      <c r="S50" s="106"/>
      <c r="T50" s="57">
        <v>2056</v>
      </c>
      <c r="U50" s="49">
        <f t="shared" si="8"/>
        <v>2056</v>
      </c>
      <c r="V50" s="103"/>
      <c r="W50" s="50"/>
    </row>
    <row r="51" spans="1:23" ht="12.75" x14ac:dyDescent="0.2">
      <c r="A51" s="8"/>
      <c r="B51" s="21" t="s">
        <v>81</v>
      </c>
      <c r="C51" s="26" t="s">
        <v>33</v>
      </c>
      <c r="D51" s="26" t="s">
        <v>33</v>
      </c>
      <c r="E51" s="26" t="s">
        <v>33</v>
      </c>
      <c r="F51" s="26" t="s">
        <v>33</v>
      </c>
      <c r="G51" s="26" t="s">
        <v>33</v>
      </c>
      <c r="H51" s="33">
        <f>SUM(H43:H50)</f>
        <v>7659.2000000000007</v>
      </c>
      <c r="I51" s="33">
        <f>SUM(I43:I50)</f>
        <v>7169.6</v>
      </c>
      <c r="J51" s="33">
        <f>SUM(J43:J50)</f>
        <v>5186.2300000000005</v>
      </c>
      <c r="K51" s="33">
        <f>SUM(K43:K50)</f>
        <v>353</v>
      </c>
      <c r="L51" s="34">
        <f>SUM(L43:L50)</f>
        <v>33148576.239999998</v>
      </c>
      <c r="M51" s="35">
        <v>0</v>
      </c>
      <c r="N51" s="35">
        <v>0</v>
      </c>
      <c r="O51" s="35">
        <v>0</v>
      </c>
      <c r="P51" s="36">
        <f>SUM(P43:P50)</f>
        <v>33148576.239999998</v>
      </c>
      <c r="Q51" s="15"/>
      <c r="R51" s="6"/>
      <c r="S51" s="41">
        <f>SUM(S43:S50)</f>
        <v>8</v>
      </c>
      <c r="T51" s="17"/>
      <c r="U51" s="17"/>
      <c r="V51" s="27"/>
      <c r="W51" s="10"/>
    </row>
    <row r="52" spans="1:23" ht="12.95" customHeight="1" x14ac:dyDescent="0.15">
      <c r="A52" s="107" t="s">
        <v>44</v>
      </c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"/>
    </row>
    <row r="53" spans="1:23" s="78" customFormat="1" ht="28.5" customHeight="1" x14ac:dyDescent="0.15">
      <c r="A53" s="111">
        <v>1</v>
      </c>
      <c r="B53" s="101" t="s">
        <v>56</v>
      </c>
      <c r="C53" s="101">
        <v>1977</v>
      </c>
      <c r="D53" s="101" t="s">
        <v>33</v>
      </c>
      <c r="E53" s="111" t="s">
        <v>34</v>
      </c>
      <c r="F53" s="101">
        <v>5</v>
      </c>
      <c r="G53" s="101">
        <v>3</v>
      </c>
      <c r="H53" s="101">
        <v>2337.1999999999998</v>
      </c>
      <c r="I53" s="101">
        <v>2026.2</v>
      </c>
      <c r="J53" s="101">
        <v>2026.2</v>
      </c>
      <c r="K53" s="101">
        <v>30</v>
      </c>
      <c r="L53" s="41">
        <f>P53</f>
        <v>3955142.4</v>
      </c>
      <c r="M53" s="15">
        <v>0</v>
      </c>
      <c r="N53" s="15">
        <v>0</v>
      </c>
      <c r="O53" s="15">
        <v>0</v>
      </c>
      <c r="P53" s="46">
        <f>I53*T53</f>
        <v>3955142.4</v>
      </c>
      <c r="Q53" s="15" t="s">
        <v>33</v>
      </c>
      <c r="R53" s="41" t="s">
        <v>40</v>
      </c>
      <c r="S53" s="111">
        <v>6</v>
      </c>
      <c r="T53" s="57">
        <v>1952</v>
      </c>
      <c r="U53" s="57">
        <f>T53</f>
        <v>1952</v>
      </c>
      <c r="V53" s="133">
        <v>44561</v>
      </c>
      <c r="W53" s="77"/>
    </row>
    <row r="54" spans="1:23" s="78" customFormat="1" ht="33" customHeight="1" x14ac:dyDescent="0.15">
      <c r="A54" s="112"/>
      <c r="B54" s="102"/>
      <c r="C54" s="102"/>
      <c r="D54" s="102"/>
      <c r="E54" s="112"/>
      <c r="F54" s="102"/>
      <c r="G54" s="102"/>
      <c r="H54" s="102"/>
      <c r="I54" s="102"/>
      <c r="J54" s="102"/>
      <c r="K54" s="102"/>
      <c r="L54" s="41">
        <f t="shared" ref="L54:L60" si="9">P54</f>
        <v>2110773.588</v>
      </c>
      <c r="M54" s="15">
        <v>0</v>
      </c>
      <c r="N54" s="15">
        <v>0</v>
      </c>
      <c r="O54" s="15">
        <v>0</v>
      </c>
      <c r="P54" s="46">
        <f>I53*T54</f>
        <v>2110773.588</v>
      </c>
      <c r="Q54" s="15" t="s">
        <v>33</v>
      </c>
      <c r="R54" s="41" t="s">
        <v>50</v>
      </c>
      <c r="S54" s="112"/>
      <c r="T54" s="43">
        <v>1041.74</v>
      </c>
      <c r="U54" s="57">
        <f t="shared" ref="U54:U75" si="10">T54</f>
        <v>1041.74</v>
      </c>
      <c r="V54" s="112"/>
      <c r="W54" s="77"/>
    </row>
    <row r="55" spans="1:23" s="78" customFormat="1" ht="18.75" customHeight="1" x14ac:dyDescent="0.15">
      <c r="A55" s="112"/>
      <c r="B55" s="102"/>
      <c r="C55" s="102"/>
      <c r="D55" s="102"/>
      <c r="E55" s="112"/>
      <c r="F55" s="102"/>
      <c r="G55" s="102"/>
      <c r="H55" s="102"/>
      <c r="I55" s="102"/>
      <c r="J55" s="102"/>
      <c r="K55" s="102"/>
      <c r="L55" s="41">
        <f t="shared" si="9"/>
        <v>4362408.6000000006</v>
      </c>
      <c r="M55" s="15">
        <v>0</v>
      </c>
      <c r="N55" s="15">
        <v>0</v>
      </c>
      <c r="O55" s="15">
        <v>0</v>
      </c>
      <c r="P55" s="46">
        <f>I53*T55</f>
        <v>4362408.6000000006</v>
      </c>
      <c r="Q55" s="15" t="s">
        <v>33</v>
      </c>
      <c r="R55" s="41" t="s">
        <v>42</v>
      </c>
      <c r="S55" s="112"/>
      <c r="T55" s="57">
        <v>2153</v>
      </c>
      <c r="U55" s="57">
        <f t="shared" si="10"/>
        <v>2153</v>
      </c>
      <c r="V55" s="112"/>
      <c r="W55" s="77"/>
    </row>
    <row r="56" spans="1:23" s="78" customFormat="1" ht="12.95" customHeight="1" x14ac:dyDescent="0.15">
      <c r="A56" s="112"/>
      <c r="B56" s="102"/>
      <c r="C56" s="102"/>
      <c r="D56" s="102"/>
      <c r="E56" s="112"/>
      <c r="F56" s="102"/>
      <c r="G56" s="102"/>
      <c r="H56" s="102"/>
      <c r="I56" s="102"/>
      <c r="J56" s="102"/>
      <c r="K56" s="102"/>
      <c r="L56" s="41">
        <f t="shared" si="9"/>
        <v>3193858.5359999998</v>
      </c>
      <c r="M56" s="15">
        <v>0</v>
      </c>
      <c r="N56" s="15">
        <v>0</v>
      </c>
      <c r="O56" s="15">
        <v>0</v>
      </c>
      <c r="P56" s="46">
        <f>I53*T56</f>
        <v>3193858.5359999998</v>
      </c>
      <c r="Q56" s="15" t="s">
        <v>33</v>
      </c>
      <c r="R56" s="41" t="s">
        <v>35</v>
      </c>
      <c r="S56" s="112"/>
      <c r="T56" s="49">
        <v>1576.28</v>
      </c>
      <c r="U56" s="57">
        <f t="shared" si="10"/>
        <v>1576.28</v>
      </c>
      <c r="V56" s="112"/>
      <c r="W56" s="77"/>
    </row>
    <row r="57" spans="1:23" s="78" customFormat="1" ht="33.75" customHeight="1" x14ac:dyDescent="0.15">
      <c r="A57" s="112"/>
      <c r="B57" s="102"/>
      <c r="C57" s="102"/>
      <c r="D57" s="102"/>
      <c r="E57" s="112"/>
      <c r="F57" s="102"/>
      <c r="G57" s="102"/>
      <c r="H57" s="102"/>
      <c r="I57" s="102"/>
      <c r="J57" s="102"/>
      <c r="K57" s="102"/>
      <c r="L57" s="41">
        <f t="shared" si="9"/>
        <v>1347423</v>
      </c>
      <c r="M57" s="15">
        <v>0</v>
      </c>
      <c r="N57" s="15">
        <v>0</v>
      </c>
      <c r="O57" s="15">
        <v>0</v>
      </c>
      <c r="P57" s="46">
        <f>I53*T57</f>
        <v>1347423</v>
      </c>
      <c r="Q57" s="15" t="s">
        <v>33</v>
      </c>
      <c r="R57" s="41" t="s">
        <v>41</v>
      </c>
      <c r="S57" s="112"/>
      <c r="T57" s="49">
        <v>665</v>
      </c>
      <c r="U57" s="57">
        <f t="shared" si="10"/>
        <v>665</v>
      </c>
      <c r="V57" s="112"/>
      <c r="W57" s="77"/>
    </row>
    <row r="58" spans="1:23" s="78" customFormat="1" ht="36.75" customHeight="1" x14ac:dyDescent="0.15">
      <c r="A58" s="113"/>
      <c r="B58" s="103"/>
      <c r="C58" s="103"/>
      <c r="D58" s="103"/>
      <c r="E58" s="113"/>
      <c r="F58" s="103"/>
      <c r="G58" s="103"/>
      <c r="H58" s="103"/>
      <c r="I58" s="103"/>
      <c r="J58" s="103"/>
      <c r="K58" s="103"/>
      <c r="L58" s="41">
        <f t="shared" si="9"/>
        <v>1137468.156</v>
      </c>
      <c r="M58" s="15">
        <v>0</v>
      </c>
      <c r="N58" s="15">
        <v>0</v>
      </c>
      <c r="O58" s="15">
        <v>0</v>
      </c>
      <c r="P58" s="46">
        <f>I53*T58</f>
        <v>1137468.156</v>
      </c>
      <c r="Q58" s="15" t="s">
        <v>33</v>
      </c>
      <c r="R58" s="41" t="s">
        <v>38</v>
      </c>
      <c r="S58" s="113"/>
      <c r="T58" s="57">
        <v>561.38</v>
      </c>
      <c r="U58" s="57">
        <f t="shared" si="10"/>
        <v>561.38</v>
      </c>
      <c r="V58" s="113"/>
      <c r="W58" s="77"/>
    </row>
    <row r="59" spans="1:23" s="78" customFormat="1" ht="36.75" customHeight="1" x14ac:dyDescent="0.15">
      <c r="A59" s="111">
        <v>2</v>
      </c>
      <c r="B59" s="111" t="s">
        <v>49</v>
      </c>
      <c r="C59" s="111">
        <v>1988</v>
      </c>
      <c r="D59" s="137" t="s">
        <v>33</v>
      </c>
      <c r="E59" s="111" t="s">
        <v>34</v>
      </c>
      <c r="F59" s="111">
        <v>2</v>
      </c>
      <c r="G59" s="111">
        <v>2</v>
      </c>
      <c r="H59" s="134">
        <v>576.20000000000005</v>
      </c>
      <c r="I59" s="134">
        <v>570.20000000000005</v>
      </c>
      <c r="J59" s="134">
        <v>265.39999999999998</v>
      </c>
      <c r="K59" s="111">
        <v>30</v>
      </c>
      <c r="L59" s="70">
        <f t="shared" si="9"/>
        <v>2701225.5660000001</v>
      </c>
      <c r="M59" s="15">
        <v>0</v>
      </c>
      <c r="N59" s="15">
        <v>0</v>
      </c>
      <c r="O59" s="15">
        <v>0</v>
      </c>
      <c r="P59" s="15">
        <f t="shared" ref="P59" si="11">I59*U59</f>
        <v>2701225.5660000001</v>
      </c>
      <c r="Q59" s="15" t="s">
        <v>33</v>
      </c>
      <c r="R59" s="41" t="s">
        <v>35</v>
      </c>
      <c r="S59" s="111">
        <v>3</v>
      </c>
      <c r="T59" s="42">
        <v>4737.33</v>
      </c>
      <c r="U59" s="57">
        <f t="shared" si="10"/>
        <v>4737.33</v>
      </c>
      <c r="V59" s="133">
        <v>44926</v>
      </c>
      <c r="W59" s="77"/>
    </row>
    <row r="60" spans="1:23" s="78" customFormat="1" ht="36.75" customHeight="1" x14ac:dyDescent="0.15">
      <c r="A60" s="112"/>
      <c r="B60" s="112"/>
      <c r="C60" s="112"/>
      <c r="D60" s="138"/>
      <c r="E60" s="112"/>
      <c r="F60" s="112"/>
      <c r="G60" s="112"/>
      <c r="H60" s="135"/>
      <c r="I60" s="135"/>
      <c r="J60" s="135"/>
      <c r="K60" s="112"/>
      <c r="L60" s="70">
        <f t="shared" si="9"/>
        <v>4118394.9440000006</v>
      </c>
      <c r="M60" s="15">
        <v>0</v>
      </c>
      <c r="N60" s="15">
        <v>0</v>
      </c>
      <c r="O60" s="15">
        <v>0</v>
      </c>
      <c r="P60" s="15">
        <f>I59*T60</f>
        <v>4118394.9440000006</v>
      </c>
      <c r="Q60" s="15" t="s">
        <v>33</v>
      </c>
      <c r="R60" s="41" t="s">
        <v>42</v>
      </c>
      <c r="S60" s="112"/>
      <c r="T60" s="42">
        <v>7222.72</v>
      </c>
      <c r="U60" s="57">
        <f t="shared" si="10"/>
        <v>7222.72</v>
      </c>
      <c r="V60" s="112"/>
      <c r="W60" s="77"/>
    </row>
    <row r="61" spans="1:23" s="78" customFormat="1" ht="36.75" customHeight="1" x14ac:dyDescent="0.15">
      <c r="A61" s="113"/>
      <c r="B61" s="113"/>
      <c r="C61" s="113"/>
      <c r="D61" s="139"/>
      <c r="E61" s="113"/>
      <c r="F61" s="113"/>
      <c r="G61" s="113"/>
      <c r="H61" s="136"/>
      <c r="I61" s="136"/>
      <c r="J61" s="136"/>
      <c r="K61" s="113"/>
      <c r="L61" s="70">
        <f t="shared" ref="L61:L66" si="12">P61</f>
        <v>316746.10000000003</v>
      </c>
      <c r="M61" s="15">
        <v>0</v>
      </c>
      <c r="N61" s="15">
        <v>0</v>
      </c>
      <c r="O61" s="15">
        <v>0</v>
      </c>
      <c r="P61" s="15">
        <f>I59*T61</f>
        <v>316746.10000000003</v>
      </c>
      <c r="Q61" s="15" t="s">
        <v>33</v>
      </c>
      <c r="R61" s="41" t="s">
        <v>50</v>
      </c>
      <c r="S61" s="113"/>
      <c r="T61" s="42">
        <v>555.5</v>
      </c>
      <c r="U61" s="57">
        <f t="shared" si="10"/>
        <v>555.5</v>
      </c>
      <c r="V61" s="113"/>
      <c r="W61" s="77"/>
    </row>
    <row r="62" spans="1:23" s="78" customFormat="1" ht="20.25" customHeight="1" x14ac:dyDescent="0.15">
      <c r="A62" s="111">
        <v>3</v>
      </c>
      <c r="B62" s="111" t="s">
        <v>53</v>
      </c>
      <c r="C62" s="111">
        <v>1971</v>
      </c>
      <c r="D62" s="111" t="s">
        <v>33</v>
      </c>
      <c r="E62" s="111" t="s">
        <v>34</v>
      </c>
      <c r="F62" s="111">
        <v>5</v>
      </c>
      <c r="G62" s="111">
        <v>4</v>
      </c>
      <c r="H62" s="116">
        <v>3033.3</v>
      </c>
      <c r="I62" s="116">
        <v>2722</v>
      </c>
      <c r="J62" s="116">
        <v>1493.7</v>
      </c>
      <c r="K62" s="111">
        <v>135</v>
      </c>
      <c r="L62" s="70">
        <f t="shared" si="12"/>
        <v>5596432</v>
      </c>
      <c r="M62" s="15">
        <v>0</v>
      </c>
      <c r="N62" s="15">
        <v>0</v>
      </c>
      <c r="O62" s="15">
        <v>0</v>
      </c>
      <c r="P62" s="15">
        <f>I62*U62</f>
        <v>5596432</v>
      </c>
      <c r="Q62" s="15" t="s">
        <v>33</v>
      </c>
      <c r="R62" s="41" t="s">
        <v>42</v>
      </c>
      <c r="S62" s="111">
        <v>5</v>
      </c>
      <c r="T62" s="49">
        <v>2056</v>
      </c>
      <c r="U62" s="57">
        <f t="shared" si="10"/>
        <v>2056</v>
      </c>
      <c r="V62" s="97">
        <v>44926</v>
      </c>
      <c r="W62" s="77"/>
    </row>
    <row r="63" spans="1:23" s="78" customFormat="1" ht="30.75" customHeight="1" x14ac:dyDescent="0.15">
      <c r="A63" s="112"/>
      <c r="B63" s="112"/>
      <c r="C63" s="112"/>
      <c r="D63" s="112"/>
      <c r="E63" s="112"/>
      <c r="F63" s="112"/>
      <c r="G63" s="112"/>
      <c r="H63" s="117"/>
      <c r="I63" s="117"/>
      <c r="J63" s="117"/>
      <c r="K63" s="112"/>
      <c r="L63" s="15">
        <f t="shared" si="12"/>
        <v>1528076.36</v>
      </c>
      <c r="M63" s="15">
        <v>0</v>
      </c>
      <c r="N63" s="15">
        <v>0</v>
      </c>
      <c r="O63" s="15">
        <v>0</v>
      </c>
      <c r="P63" s="15">
        <f>I62*T63</f>
        <v>1528076.36</v>
      </c>
      <c r="Q63" s="15" t="s">
        <v>33</v>
      </c>
      <c r="R63" s="45" t="s">
        <v>38</v>
      </c>
      <c r="S63" s="112"/>
      <c r="T63" s="57">
        <v>561.38</v>
      </c>
      <c r="U63" s="57">
        <f t="shared" si="10"/>
        <v>561.38</v>
      </c>
      <c r="V63" s="102"/>
      <c r="W63" s="77"/>
    </row>
    <row r="64" spans="1:23" s="78" customFormat="1" ht="25.5" x14ac:dyDescent="0.15">
      <c r="A64" s="112"/>
      <c r="B64" s="112"/>
      <c r="C64" s="112"/>
      <c r="D64" s="112"/>
      <c r="E64" s="112"/>
      <c r="F64" s="112"/>
      <c r="G64" s="112"/>
      <c r="H64" s="117"/>
      <c r="I64" s="117"/>
      <c r="J64" s="117"/>
      <c r="K64" s="112"/>
      <c r="L64" s="70">
        <f t="shared" si="12"/>
        <v>2522667.94</v>
      </c>
      <c r="M64" s="15">
        <v>0</v>
      </c>
      <c r="N64" s="15">
        <v>0</v>
      </c>
      <c r="O64" s="15">
        <v>0</v>
      </c>
      <c r="P64" s="15">
        <f>I62*T64</f>
        <v>2522667.94</v>
      </c>
      <c r="Q64" s="15" t="s">
        <v>33</v>
      </c>
      <c r="R64" s="41" t="s">
        <v>39</v>
      </c>
      <c r="S64" s="112"/>
      <c r="T64" s="49">
        <v>926.77</v>
      </c>
      <c r="U64" s="57">
        <f t="shared" si="10"/>
        <v>926.77</v>
      </c>
      <c r="V64" s="102"/>
      <c r="W64" s="77"/>
    </row>
    <row r="65" spans="1:23" s="78" customFormat="1" ht="25.5" x14ac:dyDescent="0.15">
      <c r="A65" s="112"/>
      <c r="B65" s="112"/>
      <c r="C65" s="112"/>
      <c r="D65" s="112"/>
      <c r="E65" s="112"/>
      <c r="F65" s="112"/>
      <c r="G65" s="112"/>
      <c r="H65" s="117"/>
      <c r="I65" s="117"/>
      <c r="J65" s="117"/>
      <c r="K65" s="112"/>
      <c r="L65" s="70">
        <f t="shared" si="12"/>
        <v>5313344</v>
      </c>
      <c r="M65" s="15">
        <v>0</v>
      </c>
      <c r="N65" s="15">
        <v>0</v>
      </c>
      <c r="O65" s="15">
        <v>0</v>
      </c>
      <c r="P65" s="15">
        <f>I62*T65</f>
        <v>5313344</v>
      </c>
      <c r="Q65" s="15" t="s">
        <v>33</v>
      </c>
      <c r="R65" s="41" t="s">
        <v>40</v>
      </c>
      <c r="S65" s="112"/>
      <c r="T65" s="49">
        <v>1952</v>
      </c>
      <c r="U65" s="57">
        <f t="shared" si="10"/>
        <v>1952</v>
      </c>
      <c r="V65" s="102"/>
      <c r="W65" s="77"/>
    </row>
    <row r="66" spans="1:23" s="78" customFormat="1" ht="25.5" x14ac:dyDescent="0.15">
      <c r="A66" s="113"/>
      <c r="B66" s="113"/>
      <c r="C66" s="113"/>
      <c r="D66" s="113"/>
      <c r="E66" s="113"/>
      <c r="F66" s="113"/>
      <c r="G66" s="113"/>
      <c r="H66" s="118"/>
      <c r="I66" s="118"/>
      <c r="J66" s="118"/>
      <c r="K66" s="113"/>
      <c r="L66" s="70">
        <f t="shared" si="12"/>
        <v>1810130</v>
      </c>
      <c r="M66" s="15">
        <v>0</v>
      </c>
      <c r="N66" s="15">
        <v>0</v>
      </c>
      <c r="O66" s="15">
        <v>0</v>
      </c>
      <c r="P66" s="15">
        <f>I62*T66</f>
        <v>1810130</v>
      </c>
      <c r="Q66" s="15" t="s">
        <v>33</v>
      </c>
      <c r="R66" s="41" t="s">
        <v>41</v>
      </c>
      <c r="S66" s="113"/>
      <c r="T66" s="49">
        <v>665</v>
      </c>
      <c r="U66" s="57">
        <f t="shared" si="10"/>
        <v>665</v>
      </c>
      <c r="V66" s="103"/>
      <c r="W66" s="77"/>
    </row>
    <row r="67" spans="1:23" s="78" customFormat="1" ht="28.9" customHeight="1" x14ac:dyDescent="0.15">
      <c r="A67" s="111">
        <v>4</v>
      </c>
      <c r="B67" s="111" t="s">
        <v>57</v>
      </c>
      <c r="C67" s="140">
        <v>1963</v>
      </c>
      <c r="D67" s="140" t="s">
        <v>33</v>
      </c>
      <c r="E67" s="111" t="s">
        <v>37</v>
      </c>
      <c r="F67" s="140">
        <v>2</v>
      </c>
      <c r="G67" s="140">
        <v>1</v>
      </c>
      <c r="H67" s="116">
        <v>337.7</v>
      </c>
      <c r="I67" s="116">
        <v>317.89999999999998</v>
      </c>
      <c r="J67" s="116">
        <v>232</v>
      </c>
      <c r="K67" s="142">
        <v>23</v>
      </c>
      <c r="L67" s="15">
        <f t="shared" ref="L67:L75" si="13">P67</f>
        <v>2258323.452</v>
      </c>
      <c r="M67" s="15">
        <v>0</v>
      </c>
      <c r="N67" s="15">
        <v>0</v>
      </c>
      <c r="O67" s="15">
        <v>0</v>
      </c>
      <c r="P67" s="15">
        <f t="shared" ref="P67:P69" si="14">I67*U67</f>
        <v>2258323.452</v>
      </c>
      <c r="Q67" s="15" t="s">
        <v>33</v>
      </c>
      <c r="R67" s="44" t="s">
        <v>42</v>
      </c>
      <c r="S67" s="101">
        <v>2</v>
      </c>
      <c r="T67" s="38">
        <v>7103.88</v>
      </c>
      <c r="U67" s="57">
        <f t="shared" si="10"/>
        <v>7103.88</v>
      </c>
      <c r="V67" s="97">
        <v>44926</v>
      </c>
      <c r="W67" s="77"/>
    </row>
    <row r="68" spans="1:23" s="78" customFormat="1" ht="28.9" customHeight="1" x14ac:dyDescent="0.15">
      <c r="A68" s="113"/>
      <c r="B68" s="113"/>
      <c r="C68" s="141"/>
      <c r="D68" s="141"/>
      <c r="E68" s="113"/>
      <c r="F68" s="141"/>
      <c r="G68" s="141"/>
      <c r="H68" s="118"/>
      <c r="I68" s="118"/>
      <c r="J68" s="118"/>
      <c r="K68" s="143"/>
      <c r="L68" s="15">
        <f t="shared" si="13"/>
        <v>220415.965</v>
      </c>
      <c r="M68" s="15">
        <v>0</v>
      </c>
      <c r="N68" s="15">
        <v>0</v>
      </c>
      <c r="O68" s="15">
        <v>0</v>
      </c>
      <c r="P68" s="15">
        <f>I67*T68</f>
        <v>220415.965</v>
      </c>
      <c r="Q68" s="15" t="s">
        <v>33</v>
      </c>
      <c r="R68" s="44" t="s">
        <v>40</v>
      </c>
      <c r="S68" s="103"/>
      <c r="T68" s="38">
        <v>693.35</v>
      </c>
      <c r="U68" s="57">
        <f t="shared" si="10"/>
        <v>693.35</v>
      </c>
      <c r="V68" s="103"/>
      <c r="W68" s="77"/>
    </row>
    <row r="69" spans="1:23" s="78" customFormat="1" ht="28.9" customHeight="1" x14ac:dyDescent="0.15">
      <c r="A69" s="41">
        <v>5</v>
      </c>
      <c r="B69" s="41" t="s">
        <v>58</v>
      </c>
      <c r="C69" s="5">
        <v>1971</v>
      </c>
      <c r="D69" s="5" t="s">
        <v>33</v>
      </c>
      <c r="E69" s="41" t="s">
        <v>37</v>
      </c>
      <c r="F69" s="5">
        <v>2</v>
      </c>
      <c r="G69" s="5">
        <v>2</v>
      </c>
      <c r="H69" s="38">
        <v>773.1</v>
      </c>
      <c r="I69" s="38">
        <v>708.6</v>
      </c>
      <c r="J69" s="38">
        <v>708.6</v>
      </c>
      <c r="K69" s="5">
        <v>31</v>
      </c>
      <c r="L69" s="15">
        <f t="shared" si="13"/>
        <v>393627.3</v>
      </c>
      <c r="M69" s="15">
        <v>0</v>
      </c>
      <c r="N69" s="15">
        <v>0</v>
      </c>
      <c r="O69" s="15">
        <v>0</v>
      </c>
      <c r="P69" s="15">
        <f t="shared" si="14"/>
        <v>393627.3</v>
      </c>
      <c r="Q69" s="15" t="s">
        <v>33</v>
      </c>
      <c r="R69" s="41" t="s">
        <v>50</v>
      </c>
      <c r="S69" s="42">
        <v>1</v>
      </c>
      <c r="T69" s="38">
        <v>555.5</v>
      </c>
      <c r="U69" s="57">
        <f t="shared" si="10"/>
        <v>555.5</v>
      </c>
      <c r="V69" s="47">
        <v>44926</v>
      </c>
      <c r="W69" s="77"/>
    </row>
    <row r="70" spans="1:23" s="78" customFormat="1" ht="21.95" customHeight="1" x14ac:dyDescent="0.15">
      <c r="A70" s="41">
        <v>6</v>
      </c>
      <c r="B70" s="79" t="s">
        <v>59</v>
      </c>
      <c r="C70" s="37">
        <v>1990</v>
      </c>
      <c r="D70" s="37">
        <v>1990</v>
      </c>
      <c r="E70" s="41" t="s">
        <v>34</v>
      </c>
      <c r="F70" s="37">
        <v>5</v>
      </c>
      <c r="G70" s="37">
        <v>6</v>
      </c>
      <c r="H70" s="80">
        <v>6423.2</v>
      </c>
      <c r="I70" s="80">
        <v>6232.8</v>
      </c>
      <c r="J70" s="80">
        <v>4688.5600000000004</v>
      </c>
      <c r="K70" s="37">
        <v>346</v>
      </c>
      <c r="L70" s="15">
        <f t="shared" si="13"/>
        <v>5422722.9840000002</v>
      </c>
      <c r="M70" s="15">
        <v>0</v>
      </c>
      <c r="N70" s="15">
        <v>0</v>
      </c>
      <c r="O70" s="15">
        <v>0</v>
      </c>
      <c r="P70" s="15">
        <f>I70*U70</f>
        <v>5422722.9840000002</v>
      </c>
      <c r="Q70" s="15" t="s">
        <v>33</v>
      </c>
      <c r="R70" s="79" t="s">
        <v>42</v>
      </c>
      <c r="S70" s="42">
        <v>1</v>
      </c>
      <c r="T70" s="19">
        <v>870.03</v>
      </c>
      <c r="U70" s="57">
        <f t="shared" si="10"/>
        <v>870.03</v>
      </c>
      <c r="V70" s="47">
        <v>44926</v>
      </c>
      <c r="W70" s="77"/>
    </row>
    <row r="71" spans="1:23" s="78" customFormat="1" ht="21.95" customHeight="1" x14ac:dyDescent="0.15">
      <c r="A71" s="111">
        <v>7</v>
      </c>
      <c r="B71" s="111" t="s">
        <v>63</v>
      </c>
      <c r="C71" s="142">
        <v>1986</v>
      </c>
      <c r="D71" s="140" t="s">
        <v>33</v>
      </c>
      <c r="E71" s="111" t="s">
        <v>64</v>
      </c>
      <c r="F71" s="140">
        <v>2</v>
      </c>
      <c r="G71" s="140" t="s">
        <v>33</v>
      </c>
      <c r="H71" s="116">
        <v>625.9</v>
      </c>
      <c r="I71" s="116">
        <v>570.5</v>
      </c>
      <c r="J71" s="116">
        <v>250.4</v>
      </c>
      <c r="K71" s="140">
        <v>11</v>
      </c>
      <c r="L71" s="15">
        <f t="shared" si="13"/>
        <v>4052763.54</v>
      </c>
      <c r="M71" s="15">
        <v>0</v>
      </c>
      <c r="N71" s="15">
        <v>0</v>
      </c>
      <c r="O71" s="15">
        <v>0</v>
      </c>
      <c r="P71" s="38">
        <f>I71*T71</f>
        <v>4052763.54</v>
      </c>
      <c r="Q71" s="38" t="s">
        <v>33</v>
      </c>
      <c r="R71" s="44" t="s">
        <v>42</v>
      </c>
      <c r="S71" s="101">
        <v>2</v>
      </c>
      <c r="T71" s="38">
        <v>7103.88</v>
      </c>
      <c r="U71" s="57">
        <f t="shared" si="10"/>
        <v>7103.88</v>
      </c>
      <c r="V71" s="47">
        <v>44926</v>
      </c>
      <c r="W71" s="77"/>
    </row>
    <row r="72" spans="1:23" s="78" customFormat="1" ht="21.95" customHeight="1" x14ac:dyDescent="0.15">
      <c r="A72" s="113"/>
      <c r="B72" s="113"/>
      <c r="C72" s="143"/>
      <c r="D72" s="141"/>
      <c r="E72" s="113"/>
      <c r="F72" s="141"/>
      <c r="G72" s="141"/>
      <c r="H72" s="118"/>
      <c r="I72" s="118"/>
      <c r="J72" s="118"/>
      <c r="K72" s="141"/>
      <c r="L72" s="15">
        <f t="shared" si="13"/>
        <v>3282092.2050000001</v>
      </c>
      <c r="M72" s="15">
        <v>0</v>
      </c>
      <c r="N72" s="15">
        <v>0</v>
      </c>
      <c r="O72" s="15">
        <v>0</v>
      </c>
      <c r="P72" s="38">
        <f>I71*T72</f>
        <v>3282092.2050000001</v>
      </c>
      <c r="Q72" s="38" t="s">
        <v>33</v>
      </c>
      <c r="R72" s="41" t="s">
        <v>35</v>
      </c>
      <c r="S72" s="103"/>
      <c r="T72" s="38">
        <v>5753.01</v>
      </c>
      <c r="U72" s="57">
        <f t="shared" si="10"/>
        <v>5753.01</v>
      </c>
      <c r="V72" s="47">
        <v>44926</v>
      </c>
      <c r="W72" s="77"/>
    </row>
    <row r="73" spans="1:23" s="78" customFormat="1" ht="38.25" customHeight="1" x14ac:dyDescent="0.15">
      <c r="A73" s="107">
        <v>8</v>
      </c>
      <c r="B73" s="104" t="s">
        <v>77</v>
      </c>
      <c r="C73" s="144">
        <v>1993</v>
      </c>
      <c r="D73" s="146" t="s">
        <v>33</v>
      </c>
      <c r="E73" s="148" t="s">
        <v>72</v>
      </c>
      <c r="F73" s="146">
        <v>2</v>
      </c>
      <c r="G73" s="146">
        <v>1</v>
      </c>
      <c r="H73" s="150">
        <v>340.6</v>
      </c>
      <c r="I73" s="150">
        <v>214.3</v>
      </c>
      <c r="J73" s="150">
        <v>209.5</v>
      </c>
      <c r="K73" s="146">
        <v>17</v>
      </c>
      <c r="L73" s="15">
        <f t="shared" si="13"/>
        <v>727077.04</v>
      </c>
      <c r="M73" s="67">
        <v>0</v>
      </c>
      <c r="N73" s="67">
        <v>0</v>
      </c>
      <c r="O73" s="67">
        <v>0</v>
      </c>
      <c r="P73" s="67">
        <f>I73*T73</f>
        <v>727077.04</v>
      </c>
      <c r="Q73" s="38" t="s">
        <v>33</v>
      </c>
      <c r="R73" s="81" t="s">
        <v>40</v>
      </c>
      <c r="S73" s="152">
        <v>2</v>
      </c>
      <c r="T73" s="67">
        <v>3392.8</v>
      </c>
      <c r="U73" s="57">
        <f t="shared" si="10"/>
        <v>3392.8</v>
      </c>
      <c r="V73" s="47">
        <v>44926</v>
      </c>
      <c r="W73" s="77"/>
    </row>
    <row r="74" spans="1:23" s="78" customFormat="1" ht="39" customHeight="1" x14ac:dyDescent="0.15">
      <c r="A74" s="107"/>
      <c r="B74" s="104"/>
      <c r="C74" s="145"/>
      <c r="D74" s="147"/>
      <c r="E74" s="149"/>
      <c r="F74" s="147"/>
      <c r="G74" s="147"/>
      <c r="H74" s="151"/>
      <c r="I74" s="151"/>
      <c r="J74" s="151"/>
      <c r="K74" s="147"/>
      <c r="L74" s="15">
        <f t="shared" si="13"/>
        <v>2700565.7399999998</v>
      </c>
      <c r="M74" s="67">
        <v>0</v>
      </c>
      <c r="N74" s="67">
        <v>0</v>
      </c>
      <c r="O74" s="67">
        <v>0</v>
      </c>
      <c r="P74" s="67">
        <f>I73*T74</f>
        <v>2700565.7399999998</v>
      </c>
      <c r="Q74" s="38" t="s">
        <v>33</v>
      </c>
      <c r="R74" s="81" t="s">
        <v>73</v>
      </c>
      <c r="S74" s="152"/>
      <c r="T74" s="67">
        <v>12601.8</v>
      </c>
      <c r="U74" s="57">
        <f t="shared" si="10"/>
        <v>12601.8</v>
      </c>
      <c r="V74" s="47">
        <v>44926</v>
      </c>
      <c r="W74" s="77"/>
    </row>
    <row r="75" spans="1:23" s="78" customFormat="1" ht="30.75" customHeight="1" x14ac:dyDescent="0.15">
      <c r="A75" s="45">
        <v>9</v>
      </c>
      <c r="B75" s="82" t="s">
        <v>78</v>
      </c>
      <c r="C75" s="66">
        <v>1958</v>
      </c>
      <c r="D75" s="66" t="s">
        <v>33</v>
      </c>
      <c r="E75" s="68" t="s">
        <v>70</v>
      </c>
      <c r="F75" s="66">
        <v>2</v>
      </c>
      <c r="G75" s="66">
        <v>2</v>
      </c>
      <c r="H75" s="67">
        <v>745.1</v>
      </c>
      <c r="I75" s="67">
        <v>724.7</v>
      </c>
      <c r="J75" s="67">
        <v>489.2</v>
      </c>
      <c r="K75" s="66">
        <v>20</v>
      </c>
      <c r="L75" s="15">
        <f t="shared" si="13"/>
        <v>4547970.8020000001</v>
      </c>
      <c r="M75" s="67">
        <v>0</v>
      </c>
      <c r="N75" s="67">
        <v>0</v>
      </c>
      <c r="O75" s="67">
        <v>0</v>
      </c>
      <c r="P75" s="67">
        <f>I75*T75</f>
        <v>4547970.8020000001</v>
      </c>
      <c r="Q75" s="38" t="s">
        <v>33</v>
      </c>
      <c r="R75" s="81" t="s">
        <v>73</v>
      </c>
      <c r="S75" s="68">
        <v>2</v>
      </c>
      <c r="T75" s="67">
        <v>6275.66</v>
      </c>
      <c r="U75" s="57">
        <f t="shared" si="10"/>
        <v>6275.66</v>
      </c>
      <c r="V75" s="47">
        <v>44926</v>
      </c>
      <c r="W75" s="77"/>
    </row>
    <row r="76" spans="1:23" s="51" customFormat="1" ht="33" customHeight="1" x14ac:dyDescent="0.15">
      <c r="A76" s="71"/>
      <c r="B76" s="22" t="s">
        <v>80</v>
      </c>
      <c r="C76" s="18"/>
      <c r="D76" s="73"/>
      <c r="E76" s="74"/>
      <c r="F76" s="73" t="s">
        <v>33</v>
      </c>
      <c r="G76" s="73" t="s">
        <v>33</v>
      </c>
      <c r="H76" s="75">
        <f>SUM(H53:H75)</f>
        <v>15192.300000000001</v>
      </c>
      <c r="I76" s="75">
        <f>SUM(I53:I75)</f>
        <v>14087.2</v>
      </c>
      <c r="J76" s="75">
        <f>SUM(J53:J75)</f>
        <v>10363.560000000001</v>
      </c>
      <c r="K76" s="73">
        <f>SUM(K53:K75)</f>
        <v>643</v>
      </c>
      <c r="L76" s="76">
        <f>SUM(L53:L75)</f>
        <v>63619650.218000002</v>
      </c>
      <c r="M76" s="72">
        <v>0</v>
      </c>
      <c r="N76" s="72">
        <v>0</v>
      </c>
      <c r="O76" s="72">
        <v>0</v>
      </c>
      <c r="P76" s="76">
        <f>SUM(P53:P75)</f>
        <v>63619650.218000002</v>
      </c>
      <c r="Q76" s="38" t="s">
        <v>33</v>
      </c>
      <c r="R76" s="48"/>
      <c r="S76" s="39">
        <f>SUM(S53:S75)</f>
        <v>24</v>
      </c>
      <c r="T76" s="71"/>
      <c r="U76" s="71"/>
      <c r="V76" s="71"/>
      <c r="W76" s="50"/>
    </row>
  </sheetData>
  <mergeCells count="199">
    <mergeCell ref="V62:V66"/>
    <mergeCell ref="V67:V68"/>
    <mergeCell ref="B73:B74"/>
    <mergeCell ref="A73:A74"/>
    <mergeCell ref="C73:C74"/>
    <mergeCell ref="D73:D74"/>
    <mergeCell ref="E73:E74"/>
    <mergeCell ref="F73:F74"/>
    <mergeCell ref="G73:G74"/>
    <mergeCell ref="H73:H74"/>
    <mergeCell ref="I73:I74"/>
    <mergeCell ref="J73:J74"/>
    <mergeCell ref="K73:K74"/>
    <mergeCell ref="S73:S74"/>
    <mergeCell ref="K71:K72"/>
    <mergeCell ref="A71:A72"/>
    <mergeCell ref="B71:B72"/>
    <mergeCell ref="C71:C72"/>
    <mergeCell ref="D71:D72"/>
    <mergeCell ref="E71:E72"/>
    <mergeCell ref="F71:F72"/>
    <mergeCell ref="G71:G72"/>
    <mergeCell ref="H71:H72"/>
    <mergeCell ref="I71:I72"/>
    <mergeCell ref="J71:J72"/>
    <mergeCell ref="H62:H66"/>
    <mergeCell ref="I62:I66"/>
    <mergeCell ref="J62:J66"/>
    <mergeCell ref="K62:K66"/>
    <mergeCell ref="B67:B68"/>
    <mergeCell ref="A67:A68"/>
    <mergeCell ref="C67:C68"/>
    <mergeCell ref="D67:D68"/>
    <mergeCell ref="E67:E68"/>
    <mergeCell ref="F67:F68"/>
    <mergeCell ref="G67:G68"/>
    <mergeCell ref="H67:H68"/>
    <mergeCell ref="I67:I68"/>
    <mergeCell ref="J67:J68"/>
    <mergeCell ref="K67:K68"/>
    <mergeCell ref="A59:A61"/>
    <mergeCell ref="B62:B66"/>
    <mergeCell ref="A62:A66"/>
    <mergeCell ref="C62:C66"/>
    <mergeCell ref="D62:D66"/>
    <mergeCell ref="F62:F66"/>
    <mergeCell ref="E62:E66"/>
    <mergeCell ref="G62:G66"/>
    <mergeCell ref="B59:B61"/>
    <mergeCell ref="C59:C61"/>
    <mergeCell ref="D59:D61"/>
    <mergeCell ref="E59:E61"/>
    <mergeCell ref="F59:F61"/>
    <mergeCell ref="G59:G61"/>
    <mergeCell ref="H59:H61"/>
    <mergeCell ref="I59:I61"/>
    <mergeCell ref="J59:J61"/>
    <mergeCell ref="H46:H50"/>
    <mergeCell ref="I46:I50"/>
    <mergeCell ref="J46:J50"/>
    <mergeCell ref="K46:K50"/>
    <mergeCell ref="S59:S61"/>
    <mergeCell ref="S46:S50"/>
    <mergeCell ref="J53:J58"/>
    <mergeCell ref="K53:K58"/>
    <mergeCell ref="H53:H58"/>
    <mergeCell ref="V35:V39"/>
    <mergeCell ref="V43:V45"/>
    <mergeCell ref="V46:V50"/>
    <mergeCell ref="K59:K61"/>
    <mergeCell ref="V53:V58"/>
    <mergeCell ref="V59:V61"/>
    <mergeCell ref="A53:A58"/>
    <mergeCell ref="A46:A50"/>
    <mergeCell ref="B46:B50"/>
    <mergeCell ref="C46:C50"/>
    <mergeCell ref="E46:E50"/>
    <mergeCell ref="D46:D50"/>
    <mergeCell ref="F46:F50"/>
    <mergeCell ref="G46:G50"/>
    <mergeCell ref="C35:C39"/>
    <mergeCell ref="A35:A39"/>
    <mergeCell ref="S35:S39"/>
    <mergeCell ref="A43:A45"/>
    <mergeCell ref="B43:B45"/>
    <mergeCell ref="C43:C45"/>
    <mergeCell ref="D43:D45"/>
    <mergeCell ref="E43:E45"/>
    <mergeCell ref="F43:F45"/>
    <mergeCell ref="G43:G45"/>
    <mergeCell ref="R2:V2"/>
    <mergeCell ref="R1:V1"/>
    <mergeCell ref="R3:V3"/>
    <mergeCell ref="R4:V4"/>
    <mergeCell ref="R5:V5"/>
    <mergeCell ref="A8:V8"/>
    <mergeCell ref="U10:U11"/>
    <mergeCell ref="V10:V12"/>
    <mergeCell ref="C11:C12"/>
    <mergeCell ref="D11:D12"/>
    <mergeCell ref="A7:V7"/>
    <mergeCell ref="T10:T11"/>
    <mergeCell ref="B9:V9"/>
    <mergeCell ref="A10:A12"/>
    <mergeCell ref="F10:F12"/>
    <mergeCell ref="G10:G12"/>
    <mergeCell ref="H10:H12"/>
    <mergeCell ref="I10:J10"/>
    <mergeCell ref="K10:K11"/>
    <mergeCell ref="A6:V6"/>
    <mergeCell ref="S67:S68"/>
    <mergeCell ref="S71:S72"/>
    <mergeCell ref="S43:S45"/>
    <mergeCell ref="A52:V52"/>
    <mergeCell ref="S62:S66"/>
    <mergeCell ref="A14:V14"/>
    <mergeCell ref="A16:V16"/>
    <mergeCell ref="A15:V15"/>
    <mergeCell ref="A23:V23"/>
    <mergeCell ref="A42:V42"/>
    <mergeCell ref="K35:K39"/>
    <mergeCell ref="J35:J39"/>
    <mergeCell ref="I35:I39"/>
    <mergeCell ref="H35:H39"/>
    <mergeCell ref="G35:G39"/>
    <mergeCell ref="F35:F39"/>
    <mergeCell ref="E35:E39"/>
    <mergeCell ref="D35:D39"/>
    <mergeCell ref="B35:B39"/>
    <mergeCell ref="I17:I20"/>
    <mergeCell ref="J17:J20"/>
    <mergeCell ref="K17:K20"/>
    <mergeCell ref="S53:S58"/>
    <mergeCell ref="I53:I58"/>
    <mergeCell ref="G53:G58"/>
    <mergeCell ref="F53:F58"/>
    <mergeCell ref="E53:E58"/>
    <mergeCell ref="D53:D58"/>
    <mergeCell ref="C53:C58"/>
    <mergeCell ref="B53:B58"/>
    <mergeCell ref="S17:S20"/>
    <mergeCell ref="R10:R12"/>
    <mergeCell ref="S10:S11"/>
    <mergeCell ref="B10:B12"/>
    <mergeCell ref="C10:D10"/>
    <mergeCell ref="E10:E12"/>
    <mergeCell ref="G26:G29"/>
    <mergeCell ref="I26:I29"/>
    <mergeCell ref="J26:J29"/>
    <mergeCell ref="S30:S33"/>
    <mergeCell ref="L10:Q10"/>
    <mergeCell ref="H43:H45"/>
    <mergeCell ref="I43:I45"/>
    <mergeCell ref="J43:J45"/>
    <mergeCell ref="K43:K45"/>
    <mergeCell ref="V17:V20"/>
    <mergeCell ref="A17:A20"/>
    <mergeCell ref="S24:S25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A24:A25"/>
    <mergeCell ref="B17:B20"/>
    <mergeCell ref="C17:C20"/>
    <mergeCell ref="D17:D20"/>
    <mergeCell ref="E17:E20"/>
    <mergeCell ref="F17:F20"/>
    <mergeCell ref="G17:G20"/>
    <mergeCell ref="H17:H20"/>
    <mergeCell ref="V26:V29"/>
    <mergeCell ref="V30:V33"/>
    <mergeCell ref="V24:V25"/>
    <mergeCell ref="K26:K29"/>
    <mergeCell ref="A26:A29"/>
    <mergeCell ref="B30:B33"/>
    <mergeCell ref="A30:A33"/>
    <mergeCell ref="C30:C33"/>
    <mergeCell ref="D30:D33"/>
    <mergeCell ref="E30:E33"/>
    <mergeCell ref="F30:F33"/>
    <mergeCell ref="G30:G33"/>
    <mergeCell ref="H30:H33"/>
    <mergeCell ref="I30:I33"/>
    <mergeCell ref="J30:J33"/>
    <mergeCell ref="K30:K33"/>
    <mergeCell ref="S26:S29"/>
    <mergeCell ref="B26:B29"/>
    <mergeCell ref="C26:C29"/>
    <mergeCell ref="D26:D29"/>
    <mergeCell ref="E26:E29"/>
    <mergeCell ref="F26:F29"/>
    <mergeCell ref="H26:H29"/>
  </mergeCells>
  <pageMargins left="0.390277777777778" right="0.390277777777778" top="0.390277777777778" bottom="0.390277777777778" header="0.51180555555555496" footer="0.51180555555555496"/>
  <pageSetup paperSize="9" scale="43" firstPageNumber="0" orientation="landscape" r:id="rId1"/>
  <rowBreaks count="1" manualBreakCount="1">
    <brk id="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Page1 (2)</vt:lpstr>
      <vt:lpstr>'Page1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FastReport.NET</dc:creator>
  <dc:description/>
  <cp:lastModifiedBy>Старостин Алексей Юрьевич</cp:lastModifiedBy>
  <cp:revision>23</cp:revision>
  <cp:lastPrinted>2021-02-12T06:58:26Z</cp:lastPrinted>
  <dcterms:created xsi:type="dcterms:W3CDTF">2018-07-27T08:32:12Z</dcterms:created>
  <dcterms:modified xsi:type="dcterms:W3CDTF">2021-02-12T12:13:10Z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